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VA" sheetId="1" r:id="rId1"/>
    <sheet name="A" sheetId="2" r:id="rId2"/>
    <sheet name="B" sheetId="3" r:id="rId3"/>
    <sheet name="SKUPAJ" sheetId="4" r:id="rId4"/>
  </sheets>
  <definedNames/>
  <calcPr fullCalcOnLoad="1"/>
</workbook>
</file>

<file path=xl/sharedStrings.xml><?xml version="1.0" encoding="utf-8"?>
<sst xmlns="http://schemas.openxmlformats.org/spreadsheetml/2006/main" count="250" uniqueCount="161">
  <si>
    <t>kos</t>
  </si>
  <si>
    <t>A.1./</t>
  </si>
  <si>
    <t>enota</t>
  </si>
  <si>
    <t>skupaj</t>
  </si>
  <si>
    <t>ocenjeno</t>
  </si>
  <si>
    <t>m1</t>
  </si>
  <si>
    <t>m3</t>
  </si>
  <si>
    <t>A.2./</t>
  </si>
  <si>
    <t>m2</t>
  </si>
  <si>
    <t>A.3./</t>
  </si>
  <si>
    <t>A.4./</t>
  </si>
  <si>
    <t>NEPREDVIDENA DELA:</t>
  </si>
  <si>
    <t>NEPREDVIDENA DELA</t>
  </si>
  <si>
    <t>B.1./</t>
  </si>
  <si>
    <t>B.2./</t>
  </si>
  <si>
    <t>A./</t>
  </si>
  <si>
    <t>B./</t>
  </si>
  <si>
    <t>22,00 % DDV</t>
  </si>
  <si>
    <t>PREDDELA:</t>
  </si>
  <si>
    <t>ZEMELJSKA DELA:</t>
  </si>
  <si>
    <t>ZGORNJI USTROJ:</t>
  </si>
  <si>
    <t>PREDDELA</t>
  </si>
  <si>
    <t>ZEMELJSKA DELA</t>
  </si>
  <si>
    <t>ZGORNJI USTROJ</t>
  </si>
  <si>
    <t>cena/enot</t>
  </si>
  <si>
    <t>A.1.1./</t>
  </si>
  <si>
    <t>B.1.1./</t>
  </si>
  <si>
    <t>VSE SKUPAJ Z DDV</t>
  </si>
  <si>
    <t>VSE SKUPAJ</t>
  </si>
  <si>
    <t xml:space="preserve">SKUPNA REKAPITULACIJA VREDNOSTI DEL:
</t>
  </si>
  <si>
    <t>A.1.01./</t>
  </si>
  <si>
    <t>A.1.02./</t>
  </si>
  <si>
    <t>SKUPAJ A.1.</t>
  </si>
  <si>
    <t>A.2.01./</t>
  </si>
  <si>
    <t>A.2.02./</t>
  </si>
  <si>
    <t>A.2.03./</t>
  </si>
  <si>
    <t>A.2.04./</t>
  </si>
  <si>
    <t>A.2.05./</t>
  </si>
  <si>
    <t>SKUPAJ A.2.</t>
  </si>
  <si>
    <t>A.3.01./</t>
  </si>
  <si>
    <t>A.3.02./</t>
  </si>
  <si>
    <t>A.3.03./</t>
  </si>
  <si>
    <t>A.3.04./</t>
  </si>
  <si>
    <t>A.3.05./</t>
  </si>
  <si>
    <t>A.3.06./</t>
  </si>
  <si>
    <t>A.3.07./</t>
  </si>
  <si>
    <t>A.4.01./</t>
  </si>
  <si>
    <t>SKUPAJ A.4.</t>
  </si>
  <si>
    <t>A.5./</t>
  </si>
  <si>
    <t>A.5.01./</t>
  </si>
  <si>
    <t>SKUPAJ A.5.</t>
  </si>
  <si>
    <t>REKAPITULACIJA A. UTRJENE POVRŠINE</t>
  </si>
  <si>
    <t>SKUPAJ A.</t>
  </si>
  <si>
    <t>B.1.01./</t>
  </si>
  <si>
    <t>B.1.02./</t>
  </si>
  <si>
    <t>SKUPAJ B.1.</t>
  </si>
  <si>
    <t>B.2.01./</t>
  </si>
  <si>
    <t>B.2.02./</t>
  </si>
  <si>
    <t>B.2.03./</t>
  </si>
  <si>
    <t>B.2.04./</t>
  </si>
  <si>
    <t>B.2.05./</t>
  </si>
  <si>
    <t>B.3./</t>
  </si>
  <si>
    <t>SKUPAJ B.2.</t>
  </si>
  <si>
    <t xml:space="preserve">Dobava in polaganje enoslojnih PVC kanalskih cevi obodne togosti minimalno 8 kN/m2 – SN 8 z integrirano spojko, vključno s pripadajočim tesnilom v skladu s standardom SIST EN 1401. (Polaganje po navodilih proizvajalca).
</t>
  </si>
  <si>
    <t>B.3.02./</t>
  </si>
  <si>
    <t>B.3.03./</t>
  </si>
  <si>
    <t>B.3.04./</t>
  </si>
  <si>
    <t>B.3.05./</t>
  </si>
  <si>
    <t>B.3.06./</t>
  </si>
  <si>
    <t>B.3.07./</t>
  </si>
  <si>
    <t>SKUPAJ B.3.</t>
  </si>
  <si>
    <t>B.4./</t>
  </si>
  <si>
    <t>B.4.01./</t>
  </si>
  <si>
    <t>Preizkus vodotesnosti revizijskih jaškov.</t>
  </si>
  <si>
    <t>Dobava in kompletna izvedba premaza predhodno zarezanega asfaltnega vozišča z bitumemsko emulzijo. Asfalt debeline cca 10 cm.</t>
  </si>
  <si>
    <t xml:space="preserve">Dobava in vgrajevanje betonskih cestnih robnikov 15/25 cm kompletno z izkopom, zasipom, temeljem in fugiranjem stikov. Polaganje robnikov v betonski temelj iz betona C12/15 XC4, XF4. </t>
  </si>
  <si>
    <t>a./ robniki 15/25 cm dolžine 1,00 m.</t>
  </si>
  <si>
    <t>b./ robniki 15/25 cm dolžine 0,25 m.</t>
  </si>
  <si>
    <t>Dobava in montaža LTŽ kanalskih pokrovov na revizijske jaške.</t>
  </si>
  <si>
    <t>PROMETNA OPREMA</t>
  </si>
  <si>
    <t>Dobava in polaganje geotekstila natezne trdnosti 13,50 kN/m oziroma gostote 300 g/m2 na planumu utrjenih površin.</t>
  </si>
  <si>
    <t>B.1.03./</t>
  </si>
  <si>
    <t>b./ zakoličba obstoječega TK voda.</t>
  </si>
  <si>
    <t>c./ zakoličba obstoječe javne razsvetljave.</t>
  </si>
  <si>
    <t>A.3.08./</t>
  </si>
  <si>
    <t>Dobava in vgrajevanje betonskih vrtnih robnikov 6/20 cm ob predvidenim pločnikom kompletno z izkopom, zasipom, temeljem in fugiranjem stikov. Polaganje  robnikov v betonski temelj iz betona C12/15 XC4, XF4.</t>
  </si>
  <si>
    <t>a./ robniki 6/20 cm dolžine 1,00 m.</t>
  </si>
  <si>
    <t>b./ robniki 6/20 cm dolžine 0,25 m.</t>
  </si>
  <si>
    <t>B.3.01./</t>
  </si>
  <si>
    <t>PROMETNA OPREMA IN OSTALA OPREMA:</t>
  </si>
  <si>
    <t>1223/19</t>
  </si>
  <si>
    <t>A. REKONSTRUKCIJA AVTOBUSNEGA POSTAJALIŠČA:</t>
  </si>
  <si>
    <t>B. REKONSTRUKCIJA DOVOZA K STARI OŠ</t>
  </si>
  <si>
    <t>REKONSTRUKCIJA AVTOBUSNEGA POSTAJALIŠČA:</t>
  </si>
  <si>
    <t>REKONSTRUKCIJA DOVOZA K STARI OŠ</t>
  </si>
  <si>
    <t xml:space="preserve">Zakoličba obstoječih komunalnih, energetskih in TK vodov, ki prečkajo predvidene utrjene površine. Mikrozakoličbo posameznih vodov izvršijo tangirani upravljalci. Obračun po dejanskih količinah.
</t>
  </si>
  <si>
    <t>a./ zakoličba obstoječe kanalizacije.</t>
  </si>
  <si>
    <t>d./ zakoličba obstoječega vodovoda.</t>
  </si>
  <si>
    <t>Postavljanje profilov za gradnjo utrjenih povoznih in pohodnih površin. Profili z označbo kote nivelete, tampona in planuma spod. ustroja.</t>
  </si>
  <si>
    <t>Zarez obstoječe asfaltne utrditve na meji uvoza in izvoza iz avtobusnega postajališča. Asfalt debeline cca 10 cm.</t>
  </si>
  <si>
    <t xml:space="preserve">Rušenje obstoječe asfaltne utrditve debeline cca 10 cm na obstoječih asfaltiranih površinah avtobusnega postajališča, skupaj z drobljenjem ruševin in odvozom na začasne deponije na H = 50  m za kasnejšo uporabo kot spodnji sloj tampona.
290,00 x 0,10 = 29,00 m3
</t>
  </si>
  <si>
    <t>A.1.03./</t>
  </si>
  <si>
    <t>A.1.04./</t>
  </si>
  <si>
    <t>Rušenje obstoječih cestnih in vrtnih robnikov, z nalaganjem ruševin na kamione in odvozom na deponijo gradbenih odpadkov na H = 10 km, skupaj s stroški deponije.</t>
  </si>
  <si>
    <t>A.1.05./</t>
  </si>
  <si>
    <t xml:space="preserve">Površinski strojno - ročni (90 - 10%) izkop obstoječega humusnega materiala na obstoječih zelenih površinah. Izkop v globini cca 0,20 m z nalaganjem izkopanega humusa na kamione in odvozom na začasne deponije na H = 50 m. Opomba: izkopani humusni material se ponovno uporabi pri novih zelenih površinah.
100,00 x 0,20 = 20,00 m3
</t>
  </si>
  <si>
    <t xml:space="preserve">Površinski strojno - ročni (90 - 10%) izkop zemlje III./IV. kat.za pripravo planuma spodnjega ustroja pod predvidenimi utrjenimi povoznimi in pohodnimi asfaltiranimi površinami. Ocena: izkop v povprečni debelini cca 0,30 m pod obstoječimi asfaltiranimi površinami z nalaganjem izkopane zemljine na kamione in odvozom na deponijo na H = 10 km, skupaj s stroški deponije. 
335,00 x 0,30 = 100,50 m3
</t>
  </si>
  <si>
    <t xml:space="preserve">Planiranje in utrjevanje planuma spodnjega ustroja pod predvidenimi utrjenimi pohodnimi in povoznimi površinami vse do predpisane zbitosti 40 MPa.                                                                                          </t>
  </si>
  <si>
    <t xml:space="preserve">Dovoz humusa – zemlje II. kat. iz stranskih deponij na H = 50 m.Planiranje in humusiranje zelenic v ravnini skupaj s posejanjem s travnim semenom. Debelina humusa znaša min. 20 cm.                                                                                                               100,00 x 0,20 = 20,00 m3                                                                                            </t>
  </si>
  <si>
    <t xml:space="preserve">Površinski strojno - ročni (90 - 10%) izkop obstoječega zgornjega sloja tampona na porušenem delu asfaltne utrditve. Ocena: izkop v povprečni debelini cca 0,30 m z nalaganjem izkopanega materiala na kamione in odvozom na začasne deponije na H = 50 m. Opomba: izkopani tamponski material se ponovno uporabi kot spodnja plast posteljice iz kamnitega materiala pod novimi utrjenimi povoznimi in pohodnimi površinami. 
300,00 x 0,30 = 90,00 m3
</t>
  </si>
  <si>
    <t xml:space="preserve">Nalaganje predhodno zdrobljenega asfalta ter predhodno izkopanega tamponskega materiala na stranskih deponijah in dovoz na razdaljo cca H = 50 m ter vgrajevanje v sloju 0,20 m skupaj s komprimiranjem. Obstoječi asfaltni drobljenec ter tamponski material kot spodnja plast posteljice iz kamnitega materiala pod predvidenimi asfaltiranimi povoznimi površinami v debelini 40 cm in v debelini 30 cm pod predvidenmi pohodnimi površinami. 
29,50 + 90,00 = 119,50 m3
</t>
  </si>
  <si>
    <t xml:space="preserve">Dobava in vgrajevanje mehansko stabiliziranega tamponskega sloja - nevezane zmesi kamnitih zrn D22 kot zgornja nosilna plast pod pohodnimi in povoznimi asfaltiranimi površinami v povprečni debelini 20 cm. 
335,00 x 0,20 = 67,00 m3
</t>
  </si>
  <si>
    <t>Fino planiranje na točnost ± 1cm z valjanjem in zaklinjanjem pod novimi povoznimi ter pohodnimi asfaltiranimi površinami.</t>
  </si>
  <si>
    <t>c./ obrabno zaporna plast bituminizirane zmesi AC 8 surf B 70/100 A4 v debelini 3 cm, na območju povoznih asfaltiranih površin.</t>
  </si>
  <si>
    <t>Dobava in vgrajevanje asfaltnih slojev na utrjenih povoznih in pohodnih površinah.</t>
  </si>
  <si>
    <t xml:space="preserve">a./ nosilna plast bituminizirane zmesi AC 16 base B 70/100 A4 v debelini 9 cm, na območju asfaltiranih povoznih površin.                                                               </t>
  </si>
  <si>
    <t>b./ nosilna plast bituminizirane zmesi AC 16 base B 70/100 A4 v debelini 5 cm, na območju asfaltiranih pohodnih površin ter ločilnega otoka.</t>
  </si>
  <si>
    <t xml:space="preserve">d./ obrabno zaporna plast bituminizirane zmesi AC 4 surf B 70/100 A4 v debelini 3 cm, na območju asfaltiranih pohodnih površin pešpoti/pločnika ter ločilnega otoka.                                                                                                      </t>
  </si>
  <si>
    <t>SKUPAJ A.3.</t>
  </si>
  <si>
    <t>a./ prehod za pešce širine 2,00 m in dolžine 10,00 m (oznaka 5231)</t>
  </si>
  <si>
    <t>b./ avtobusno postajališče (oznaka 5333), prekinjena črta debeline 0,50 m v rumeni barvi ter talni napis BUS.</t>
  </si>
  <si>
    <t>Barvanje talnih označb.</t>
  </si>
  <si>
    <t>KANALIZACIJA:</t>
  </si>
  <si>
    <t xml:space="preserve">Postavljanje profilov za kanalizacijo z označbo višin na mestih cestnih požiralnikov ter revizijskega jaška.
11 + 10 + 25 + 2 = 48 kos
</t>
  </si>
  <si>
    <t>A.5.02./</t>
  </si>
  <si>
    <t xml:space="preserve">Strojno - ročni (90 - 10 %) izkop zemlje III./IV. kat. za pripravo gradbene jame premera cca 1,50 m in globine cca 1,50 m za vgradnjo revizijskega jaška RJ1 na obstoječi kanalizaciji. Izkop z odmetom.                                                                                                                                                 2 x (19,95 x 3,00) = 2 x 59,85 = 119,70 m3
</t>
  </si>
  <si>
    <t>A.5.03./</t>
  </si>
  <si>
    <t xml:space="preserve">Ročno planiranje dna jarka kanalizacije v širini v širini 0,60 m za kanale PVC DN 160 ter planiranje gradbene jame za izvedbo revizijskega jaška RJ1. 
</t>
  </si>
  <si>
    <t>PVC DN 160 mm polno obbetonirana z 0,15 m3 betona/m1.</t>
  </si>
  <si>
    <t>A.5.04./</t>
  </si>
  <si>
    <t>Dobava in kompletna izvedba cestnih požiralnikov iz betonskih cevi DN 400 mm globine 1,20 m. Požiralniki s pokrovom - LTŽ rešetko 400/400 mm za nosilnost D400.</t>
  </si>
  <si>
    <t>A.5.05./</t>
  </si>
  <si>
    <t>Dobava in kompletna izvedba zunanjega betonskih revizijskega jaška iz betonskih cevi DN 800 mm na obstoječi kanalizaciji, jašek predvidene globine cca 1,50 m. Jašek brez pokrova.</t>
  </si>
  <si>
    <t>LTŽ pokrovi DN 600 mm za nosilnost B125 - perforirani.</t>
  </si>
  <si>
    <t>A.5.06./</t>
  </si>
  <si>
    <t>A.5.07./</t>
  </si>
  <si>
    <t>A.5.08./</t>
  </si>
  <si>
    <t>Preiskus vodotesnosti zgrajene kanalizacije padavinskih odpadnih vod.</t>
  </si>
  <si>
    <t>A.5.09./</t>
  </si>
  <si>
    <t>A.6./</t>
  </si>
  <si>
    <t>A.6.01./</t>
  </si>
  <si>
    <t>SKUPAJ A.6.</t>
  </si>
  <si>
    <t>Ostala druga nepredvidena dela v zvezi z utrjenimi površinami. Ocenjeno 5 % od vrednosti postavk A.1., A.2., A.3., A.4. in A.5.</t>
  </si>
  <si>
    <t>KANALIZACIJA</t>
  </si>
  <si>
    <t>b./ zakoličba obstoječega toplovoda.</t>
  </si>
  <si>
    <t>c./ zakoličba obstoječega vodovoda.</t>
  </si>
  <si>
    <t xml:space="preserve">Rušenje obstoječe asfaltne utrditve debeline cca 5 cm na obstoječih asfaltiranih površinah dovozne ceste, skupaj z drobljenjem ruševin in odvozom na začasne deponije na H = 50  m za kasnejšo uporabo kot spodnji sloj tampona.
(32,00 x 2,60) x 0,05 = 83,20 x 0,05 = 4,16 m3
</t>
  </si>
  <si>
    <t>B.1.04./</t>
  </si>
  <si>
    <t xml:space="preserve">Površinski strojno - ročni (90 - 10%) izkop obstoječega zgornjega sloja tampona na porušenem delu asfaltne utrditve. Ocena: izkop v povprečni debelini cca 0,20 m z nalaganjem izkopanega materiala na kamione in odvozom na začasne deponije na H = 50 m. Opomba: izkopani tamponski material se ponovno uporabi kot spodnja plast posteljice iz kamnitega materiala pod novimi utrjenimi povoznimi in pohodnimi površinami. 
83,20 x 0,20 = 16,64 m3
</t>
  </si>
  <si>
    <t xml:space="preserve">Površinski strojno - ročni (90 - 10%) izkop zemlje III./IV. kat.za pripravo planuma spodnjega ustroja pod predvidenimi utrjenimi povoznimi in pohodnimi asfaltiranimi površinami. Ocena: izkop v povprečni debelini cca 0,30 m pod obstoječimi asfaltiranimi površinami z nalaganjem izkopane zemljine na kamione in odvozom na deponijo na H = 10 km, skupaj s stroški deponije. 
115,00 x 0,30 = 34,50 m3
</t>
  </si>
  <si>
    <t xml:space="preserve">Dovoz humusa – zemlje II. kat. iz stranskih deponij na H = 50 m.Planiranje in humusiranje zelenic v ravnini skupaj s posejanjem s travnim semenom. Debelina humusa znaša min. 20 cm.                                                                                                                                                                                                       </t>
  </si>
  <si>
    <t xml:space="preserve">Površinski strojno - ročni (90 - 10%) izkop obstoječega humusnega materiala na obstoječih zelenih površinah. Izkop v globini cca 0,20 m z nalaganjem izkopanega humusa na kamione in odvozom na začasne deponije na H = 50 m. Opomba: izkopani humusni material se ponovno uporabi pri novih zelenih površinah.
50,00 x 0,20 = 10,00 m3
</t>
  </si>
  <si>
    <t>Nalaganje predhodno zdrobljenega asfalta ter predhodno izkopanega tamponskega materiala na stranskih deponijah in dovoz na razdaljo cca H = 50 m ter vgrajevanje v sloju 0,20 m skupaj s komprimiranjem. Obstoječi asfaltni drobljenec ter tamponski material kot spodnja plast posteljice iz kamnitega materiala pod predvidenimi asfaltiranimi povoznimi površinami v debelini 30 cm. 
4,16 + 16,64 = 20,80 m3</t>
  </si>
  <si>
    <t>Dobava in vgrajevanje manjkajočega mehansko stabiliziranega tamponskega sloja - nevezane  zmesi kamnitih zrn D65 kot spodnja nosilna plast pod povoznimi površinami rekonstruirane dovozne ceste in asfaltne mulde ob njej v povprečni debelini 30 cm. 
115,00 x 0,30 = 34,50 m3
34,50 - 20,80 = 13,70 m3</t>
  </si>
  <si>
    <t xml:space="preserve">Dobava in vgrajevanje mehansko stabiliziranega tamponskega sloja - nevezane zmesi kamnitih zrn D22 kot zgornja nosilna plast pod povoznimi asfaltiranimi površinami v povprečni debelini 20 cm. 
115,00 x 0,20 = 23,00 m3
</t>
  </si>
  <si>
    <t>B.3.08./</t>
  </si>
  <si>
    <t>Dobava in vgrajevanje asfaltnega sloja na utrjenih povoznih površinah rekonstruirane  ceste. Vgrajevanje nosilne obrabno - zaporne plasti bituminizirane zmesi AC 16 surf  B 70/100 A4 v debelini 6 cm.</t>
  </si>
  <si>
    <t>Dobava in vgrajevanje asfaltnega sloja na utrjenih površinah asfaltne mulde v širini  0,50 m. Delo med ovirami. Vgrajevanje nosilne obrabno - zaporne plasti bituminizirane zmesi AC 16 surf  B 70/100 A4 v debelini 6 cm.</t>
  </si>
  <si>
    <t>Ostala druga nepredvidena dela v zvezi z utrjenimi površinami. Ocenjeno 5 % od vrednosti postavk B.1., B.2. in B.3.</t>
  </si>
  <si>
    <t>SKUPAJ B.</t>
  </si>
  <si>
    <t xml:space="preserve">2.3.2. PROJEKTANTSKI POPIS DEL S PREDIZMERAMI
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</si>
</sst>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4]d\.\ mmmm\ yyyy"/>
    <numFmt numFmtId="169" formatCode="[$-424]dddd\,\ dd\.\ mmmm\ yyyy"/>
  </numFmts>
  <fonts count="5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sz val="14"/>
      <color indexed="8"/>
      <name val="Times New Roman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b/>
      <sz val="24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9C0006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2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6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right" vertical="top" wrapText="1"/>
    </xf>
    <xf numFmtId="2" fontId="45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46" fillId="0" borderId="0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right" vertical="top" wrapText="1"/>
    </xf>
    <xf numFmtId="0" fontId="46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45" fillId="0" borderId="0" xfId="0" applyFont="1" applyAlignment="1">
      <alignment horizontal="right" vertical="top"/>
    </xf>
    <xf numFmtId="0" fontId="47" fillId="0" borderId="14" xfId="0" applyFont="1" applyBorder="1" applyAlignment="1">
      <alignment vertical="top" wrapText="1"/>
    </xf>
    <xf numFmtId="2" fontId="47" fillId="0" borderId="15" xfId="0" applyNumberFormat="1" applyFont="1" applyBorder="1" applyAlignment="1">
      <alignment horizontal="right" vertical="top" wrapText="1"/>
    </xf>
    <xf numFmtId="0" fontId="47" fillId="0" borderId="14" xfId="0" applyFont="1" applyBorder="1" applyAlignment="1">
      <alignment vertical="top" wrapText="1"/>
    </xf>
    <xf numFmtId="2" fontId="47" fillId="0" borderId="15" xfId="0" applyNumberFormat="1" applyFont="1" applyBorder="1" applyAlignment="1">
      <alignment horizontal="right" vertical="top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49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6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8" fillId="0" borderId="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51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51" fillId="0" borderId="0" xfId="0" applyFont="1" applyAlignment="1">
      <alignment horizontal="right" vertical="top" wrapText="1"/>
    </xf>
    <xf numFmtId="0" fontId="52" fillId="0" borderId="0" xfId="0" applyFont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left" vertical="top" wrapText="1"/>
    </xf>
    <xf numFmtId="0" fontId="48" fillId="0" borderId="17" xfId="0" applyFont="1" applyBorder="1" applyAlignment="1">
      <alignment vertical="top" wrapText="1"/>
    </xf>
    <xf numFmtId="0" fontId="46" fillId="0" borderId="0" xfId="0" applyFont="1" applyAlignment="1">
      <alignment horizontal="left" vertical="top" wrapText="1"/>
    </xf>
    <xf numFmtId="4" fontId="47" fillId="0" borderId="18" xfId="0" applyNumberFormat="1" applyFont="1" applyBorder="1" applyAlignment="1">
      <alignment horizontal="right" vertical="top" wrapText="1"/>
    </xf>
    <xf numFmtId="4" fontId="47" fillId="0" borderId="18" xfId="0" applyNumberFormat="1" applyFont="1" applyBorder="1" applyAlignment="1">
      <alignment horizontal="right" vertical="top" wrapText="1"/>
    </xf>
    <xf numFmtId="4" fontId="45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horizontal="left" vertical="top" wrapText="1"/>
    </xf>
    <xf numFmtId="0" fontId="26" fillId="0" borderId="0" xfId="0" applyFont="1" applyAlignment="1">
      <alignment horizontal="righ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vertical="top" wrapText="1"/>
    </xf>
    <xf numFmtId="2" fontId="27" fillId="0" borderId="0" xfId="0" applyNumberFormat="1" applyFont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horizontal="left" vertical="top" wrapText="1"/>
    </xf>
    <xf numFmtId="4" fontId="47" fillId="0" borderId="18" xfId="0" applyNumberFormat="1" applyFont="1" applyBorder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6" fillId="0" borderId="0" xfId="0" applyFont="1" applyAlignment="1">
      <alignment horizontal="right"/>
    </xf>
    <xf numFmtId="0" fontId="53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4" fontId="46" fillId="0" borderId="0" xfId="0" applyNumberFormat="1" applyFont="1" applyAlignment="1">
      <alignment horizontal="right" vertical="top" wrapText="1"/>
    </xf>
    <xf numFmtId="4" fontId="47" fillId="0" borderId="15" xfId="0" applyNumberFormat="1" applyFont="1" applyBorder="1" applyAlignment="1">
      <alignment horizontal="right" vertical="top" wrapText="1"/>
    </xf>
    <xf numFmtId="4" fontId="47" fillId="0" borderId="18" xfId="0" applyNumberFormat="1" applyFont="1" applyBorder="1" applyAlignment="1">
      <alignment horizontal="right" vertical="top" wrapText="1"/>
    </xf>
    <xf numFmtId="4" fontId="46" fillId="0" borderId="15" xfId="0" applyNumberFormat="1" applyFont="1" applyBorder="1" applyAlignment="1">
      <alignment horizontal="right" vertical="top" wrapText="1"/>
    </xf>
    <xf numFmtId="4" fontId="46" fillId="0" borderId="18" xfId="0" applyNumberFormat="1" applyFont="1" applyBorder="1" applyAlignment="1">
      <alignment horizontal="right" vertical="top" wrapText="1"/>
    </xf>
    <xf numFmtId="4" fontId="46" fillId="0" borderId="13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4" fontId="46" fillId="0" borderId="17" xfId="0" applyNumberFormat="1" applyFont="1" applyBorder="1" applyAlignment="1">
      <alignment horizontal="right" vertical="top" wrapText="1"/>
    </xf>
    <xf numFmtId="4" fontId="46" fillId="0" borderId="19" xfId="0" applyNumberFormat="1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4" fontId="46" fillId="0" borderId="0" xfId="0" applyNumberFormat="1" applyFont="1" applyBorder="1" applyAlignment="1">
      <alignment horizontal="right" vertical="top" wrapText="1"/>
    </xf>
    <xf numFmtId="4" fontId="46" fillId="0" borderId="11" xfId="0" applyNumberFormat="1" applyFont="1" applyBorder="1" applyAlignment="1">
      <alignment horizontal="right" vertical="top" wrapText="1"/>
    </xf>
    <xf numFmtId="4" fontId="46" fillId="0" borderId="13" xfId="0" applyNumberFormat="1" applyFont="1" applyBorder="1" applyAlignment="1">
      <alignment horizontal="right" vertical="top" wrapText="1"/>
    </xf>
    <xf numFmtId="4" fontId="46" fillId="0" borderId="20" xfId="0" applyNumberFormat="1" applyFont="1" applyBorder="1" applyAlignment="1">
      <alignment horizontal="righ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SheetLayoutView="100" zoomScalePageLayoutView="75" workbookViewId="0" topLeftCell="A1">
      <selection activeCell="A5" sqref="A5:D5"/>
    </sheetView>
  </sheetViews>
  <sheetFormatPr defaultColWidth="9.00390625" defaultRowHeight="15"/>
  <cols>
    <col min="1" max="1" width="10.140625" style="3" customWidth="1"/>
    <col min="2" max="2" width="56.421875" style="1" customWidth="1"/>
    <col min="3" max="3" width="10.140625" style="1" customWidth="1"/>
    <col min="4" max="4" width="11.57421875" style="1" customWidth="1"/>
    <col min="5" max="5" width="12.7109375" style="1" customWidth="1"/>
    <col min="6" max="8" width="9.00390625" style="1" customWidth="1"/>
    <col min="9" max="9" width="9.140625" style="1" customWidth="1"/>
    <col min="10" max="16384" width="9.00390625" style="1" customWidth="1"/>
  </cols>
  <sheetData>
    <row r="1" spans="1:5" ht="20.25">
      <c r="A1" s="2"/>
      <c r="B1" s="61" t="s">
        <v>90</v>
      </c>
      <c r="C1" s="61"/>
      <c r="D1" s="61"/>
      <c r="E1" s="61"/>
    </row>
    <row r="2" spans="1:5" ht="57.75" customHeight="1">
      <c r="A2" s="62" t="s">
        <v>160</v>
      </c>
      <c r="B2" s="62"/>
      <c r="C2" s="62"/>
      <c r="D2" s="62"/>
      <c r="E2" s="62"/>
    </row>
    <row r="3" spans="1:5" ht="13.5" customHeight="1">
      <c r="A3" s="35"/>
      <c r="B3" s="35"/>
      <c r="C3" s="35"/>
      <c r="D3" s="35"/>
      <c r="E3" s="35"/>
    </row>
    <row r="4" spans="1:5" ht="36" customHeight="1">
      <c r="A4" s="35"/>
      <c r="B4" s="35"/>
      <c r="C4" s="35"/>
      <c r="D4" s="35"/>
      <c r="E4" s="35"/>
    </row>
    <row r="5" spans="1:5" ht="48.75" customHeight="1">
      <c r="A5" s="60" t="s">
        <v>91</v>
      </c>
      <c r="B5" s="60"/>
      <c r="C5" s="60"/>
      <c r="D5" s="60"/>
      <c r="E5" s="16"/>
    </row>
    <row r="6" spans="1:5" ht="24.75" customHeight="1">
      <c r="A6" s="35"/>
      <c r="B6" s="35"/>
      <c r="C6" s="35"/>
      <c r="D6" s="35"/>
      <c r="E6" s="35"/>
    </row>
    <row r="7" spans="1:5" ht="42" customHeight="1">
      <c r="A7" s="60" t="s">
        <v>92</v>
      </c>
      <c r="B7" s="60"/>
      <c r="C7" s="60"/>
      <c r="D7" s="60"/>
      <c r="E7" s="60"/>
    </row>
    <row r="8" spans="1:5" ht="24" customHeight="1">
      <c r="A8" s="35"/>
      <c r="B8" s="35"/>
      <c r="C8" s="35"/>
      <c r="D8" s="35"/>
      <c r="E8" s="35"/>
    </row>
  </sheetData>
  <sheetProtection/>
  <mergeCells count="4">
    <mergeCell ref="A5:D5"/>
    <mergeCell ref="B1:E1"/>
    <mergeCell ref="A2:E2"/>
    <mergeCell ref="A7:E7"/>
  </mergeCells>
  <printOptions/>
  <pageMargins left="0.7874015748031497" right="0" top="0.3937007874015748" bottom="0.3937007874015748" header="0" footer="0"/>
  <pageSetup horizontalDpi="600" verticalDpi="600" orientation="portrait" paperSize="9" scale="9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view="pageBreakPreview" zoomScaleSheetLayoutView="100" zoomScalePageLayoutView="75" workbookViewId="0" topLeftCell="A101">
      <selection activeCell="D117" sqref="D117"/>
    </sheetView>
  </sheetViews>
  <sheetFormatPr defaultColWidth="9.00390625" defaultRowHeight="15"/>
  <cols>
    <col min="1" max="1" width="10.140625" style="3" customWidth="1"/>
    <col min="2" max="2" width="56.421875" style="1" customWidth="1"/>
    <col min="3" max="3" width="10.140625" style="1" customWidth="1"/>
    <col min="4" max="4" width="11.57421875" style="1" customWidth="1"/>
    <col min="5" max="5" width="12.7109375" style="1" customWidth="1"/>
    <col min="6" max="8" width="9.00390625" style="1" customWidth="1"/>
    <col min="9" max="9" width="9.140625" style="1" customWidth="1"/>
    <col min="10" max="16384" width="9.00390625" style="1" customWidth="1"/>
  </cols>
  <sheetData>
    <row r="1" spans="1:5" ht="20.25">
      <c r="A1" s="2"/>
      <c r="B1" s="61" t="s">
        <v>90</v>
      </c>
      <c r="C1" s="61"/>
      <c r="D1" s="61"/>
      <c r="E1" s="61"/>
    </row>
    <row r="2" spans="1:5" ht="48.75" customHeight="1">
      <c r="A2" s="37" t="s">
        <v>15</v>
      </c>
      <c r="B2" s="64" t="s">
        <v>93</v>
      </c>
      <c r="C2" s="64"/>
      <c r="D2" s="64"/>
      <c r="E2" s="64"/>
    </row>
    <row r="3" spans="3:5" ht="19.5" customHeight="1">
      <c r="C3" s="2" t="s">
        <v>2</v>
      </c>
      <c r="D3" s="20" t="s">
        <v>24</v>
      </c>
      <c r="E3" s="2" t="s">
        <v>3</v>
      </c>
    </row>
    <row r="4" spans="1:5" ht="20.25">
      <c r="A4" s="5" t="s">
        <v>25</v>
      </c>
      <c r="B4" s="36" t="s">
        <v>18</v>
      </c>
      <c r="C4" s="8"/>
      <c r="D4" s="8"/>
      <c r="E4" s="8"/>
    </row>
    <row r="5" spans="1:5" ht="11.25" customHeight="1">
      <c r="A5" s="5"/>
      <c r="B5" s="6"/>
      <c r="C5" s="8"/>
      <c r="D5" s="8"/>
      <c r="E5" s="8"/>
    </row>
    <row r="6" spans="1:5" ht="54.75" customHeight="1">
      <c r="A6" s="2" t="s">
        <v>30</v>
      </c>
      <c r="B6" s="63" t="s">
        <v>95</v>
      </c>
      <c r="C6" s="63"/>
      <c r="D6" s="63"/>
      <c r="E6" s="63"/>
    </row>
    <row r="7" spans="1:5" ht="20.25" customHeight="1">
      <c r="A7" s="2"/>
      <c r="B7" s="51" t="s">
        <v>96</v>
      </c>
      <c r="C7" s="50"/>
      <c r="D7" s="50"/>
      <c r="E7" s="18"/>
    </row>
    <row r="8" spans="1:5" ht="19.5" customHeight="1">
      <c r="A8" s="2"/>
      <c r="B8" s="18" t="s">
        <v>0</v>
      </c>
      <c r="C8" s="8">
        <v>2</v>
      </c>
      <c r="D8" s="8">
        <v>0</v>
      </c>
      <c r="E8" s="8">
        <f>C8*D8</f>
        <v>0</v>
      </c>
    </row>
    <row r="9" spans="1:5" ht="18.75" customHeight="1">
      <c r="A9" s="2"/>
      <c r="B9" s="51" t="s">
        <v>82</v>
      </c>
      <c r="C9" s="50"/>
      <c r="D9" s="50"/>
      <c r="E9" s="18"/>
    </row>
    <row r="10" spans="1:5" ht="18" customHeight="1">
      <c r="A10" s="2"/>
      <c r="B10" s="18" t="s">
        <v>0</v>
      </c>
      <c r="C10" s="8">
        <v>1</v>
      </c>
      <c r="D10" s="8">
        <v>0</v>
      </c>
      <c r="E10" s="8">
        <f>C10*D10</f>
        <v>0</v>
      </c>
    </row>
    <row r="11" spans="1:5" ht="18.75" customHeight="1">
      <c r="A11" s="2"/>
      <c r="B11" s="51" t="s">
        <v>83</v>
      </c>
      <c r="C11" s="50"/>
      <c r="D11" s="50"/>
      <c r="E11" s="18"/>
    </row>
    <row r="12" spans="1:5" ht="17.25" customHeight="1">
      <c r="A12" s="2"/>
      <c r="B12" s="18" t="s">
        <v>0</v>
      </c>
      <c r="C12" s="8">
        <v>1</v>
      </c>
      <c r="D12" s="8">
        <v>0</v>
      </c>
      <c r="E12" s="8">
        <f>C12*D12</f>
        <v>0</v>
      </c>
    </row>
    <row r="13" spans="1:5" ht="17.25" customHeight="1">
      <c r="A13" s="2"/>
      <c r="B13" s="51" t="s">
        <v>97</v>
      </c>
      <c r="C13" s="50"/>
      <c r="D13" s="50"/>
      <c r="E13" s="18"/>
    </row>
    <row r="14" spans="1:5" ht="18" customHeight="1">
      <c r="A14" s="2"/>
      <c r="B14" s="18" t="s">
        <v>0</v>
      </c>
      <c r="C14" s="8">
        <v>2</v>
      </c>
      <c r="D14" s="8">
        <v>0</v>
      </c>
      <c r="E14" s="8">
        <f>C14*D14</f>
        <v>0</v>
      </c>
    </row>
    <row r="15" spans="1:5" ht="39.75" customHeight="1">
      <c r="A15" s="38" t="s">
        <v>31</v>
      </c>
      <c r="B15" s="63" t="s">
        <v>98</v>
      </c>
      <c r="C15" s="63"/>
      <c r="D15" s="63"/>
      <c r="E15" s="63"/>
    </row>
    <row r="16" spans="1:5" ht="18.75">
      <c r="A16" s="38"/>
      <c r="B16" s="2" t="s">
        <v>0</v>
      </c>
      <c r="C16" s="8">
        <v>10</v>
      </c>
      <c r="D16" s="8">
        <v>0</v>
      </c>
      <c r="E16" s="47">
        <f>C16*D16</f>
        <v>0</v>
      </c>
    </row>
    <row r="17" spans="1:5" ht="39" customHeight="1">
      <c r="A17" s="38" t="s">
        <v>101</v>
      </c>
      <c r="B17" s="63" t="s">
        <v>99</v>
      </c>
      <c r="C17" s="63"/>
      <c r="D17" s="63"/>
      <c r="E17" s="63"/>
    </row>
    <row r="18" spans="1:5" ht="18.75">
      <c r="A18" s="38"/>
      <c r="B18" s="2" t="s">
        <v>5</v>
      </c>
      <c r="C18" s="8">
        <v>45</v>
      </c>
      <c r="D18" s="8">
        <v>0</v>
      </c>
      <c r="E18" s="47">
        <f>C18*D18</f>
        <v>0</v>
      </c>
    </row>
    <row r="19" spans="1:5" ht="78" customHeight="1">
      <c r="A19" s="38" t="s">
        <v>102</v>
      </c>
      <c r="B19" s="63" t="s">
        <v>100</v>
      </c>
      <c r="C19" s="63"/>
      <c r="D19" s="63"/>
      <c r="E19" s="63"/>
    </row>
    <row r="20" spans="1:5" ht="18" customHeight="1">
      <c r="A20" s="38"/>
      <c r="B20" s="2" t="s">
        <v>6</v>
      </c>
      <c r="C20" s="8">
        <v>29</v>
      </c>
      <c r="D20" s="8">
        <v>0</v>
      </c>
      <c r="E20" s="47">
        <f>C20*D20</f>
        <v>0</v>
      </c>
    </row>
    <row r="21" spans="1:5" ht="39" customHeight="1">
      <c r="A21" s="38" t="s">
        <v>104</v>
      </c>
      <c r="B21" s="63" t="s">
        <v>103</v>
      </c>
      <c r="C21" s="63"/>
      <c r="D21" s="63"/>
      <c r="E21" s="63"/>
    </row>
    <row r="22" spans="1:5" ht="18" customHeight="1">
      <c r="A22" s="38"/>
      <c r="B22" s="2" t="s">
        <v>5</v>
      </c>
      <c r="C22" s="8">
        <v>95</v>
      </c>
      <c r="D22" s="8">
        <v>0</v>
      </c>
      <c r="E22" s="47">
        <f>C22*D22</f>
        <v>0</v>
      </c>
    </row>
    <row r="23" spans="1:5" ht="18" customHeight="1" thickBot="1">
      <c r="A23" s="2"/>
      <c r="B23" s="2"/>
      <c r="C23" s="47"/>
      <c r="D23" s="8"/>
      <c r="E23" s="47"/>
    </row>
    <row r="24" spans="2:5" ht="19.5" thickBot="1">
      <c r="B24" s="21" t="s">
        <v>32</v>
      </c>
      <c r="C24" s="22"/>
      <c r="D24" s="22"/>
      <c r="E24" s="45">
        <f>SUM(E8,E10,E12,E14,E16,E18,E20,E22)</f>
        <v>0</v>
      </c>
    </row>
    <row r="25" spans="3:5" ht="15">
      <c r="C25" s="7"/>
      <c r="D25" s="7"/>
      <c r="E25" s="7"/>
    </row>
    <row r="26" spans="1:5" ht="20.25">
      <c r="A26" s="4" t="s">
        <v>7</v>
      </c>
      <c r="B26" s="36" t="s">
        <v>19</v>
      </c>
      <c r="C26" s="8"/>
      <c r="D26" s="8"/>
      <c r="E26" s="8"/>
    </row>
    <row r="27" spans="1:5" ht="20.25">
      <c r="A27" s="4"/>
      <c r="B27" s="36"/>
      <c r="C27" s="8"/>
      <c r="D27" s="8"/>
      <c r="E27" s="8"/>
    </row>
    <row r="28" spans="1:5" ht="95.25" customHeight="1">
      <c r="A28" s="38" t="s">
        <v>33</v>
      </c>
      <c r="B28" s="63" t="s">
        <v>105</v>
      </c>
      <c r="C28" s="63"/>
      <c r="D28" s="63"/>
      <c r="E28" s="63"/>
    </row>
    <row r="29" spans="1:5" ht="18.75">
      <c r="A29" s="38"/>
      <c r="B29" s="2" t="s">
        <v>6</v>
      </c>
      <c r="C29" s="47">
        <v>20</v>
      </c>
      <c r="D29" s="8">
        <v>0</v>
      </c>
      <c r="E29" s="47">
        <f>C29*D29</f>
        <v>0</v>
      </c>
    </row>
    <row r="30" spans="1:5" ht="132.75" customHeight="1">
      <c r="A30" s="38" t="s">
        <v>34</v>
      </c>
      <c r="B30" s="63" t="s">
        <v>109</v>
      </c>
      <c r="C30" s="63"/>
      <c r="D30" s="63"/>
      <c r="E30" s="63"/>
    </row>
    <row r="31" spans="1:5" ht="18.75">
      <c r="A31" s="38"/>
      <c r="B31" s="2" t="s">
        <v>6</v>
      </c>
      <c r="C31" s="47">
        <v>90</v>
      </c>
      <c r="D31" s="8">
        <v>0</v>
      </c>
      <c r="E31" s="47">
        <f>C31*D31</f>
        <v>0</v>
      </c>
    </row>
    <row r="32" spans="1:5" ht="114" customHeight="1">
      <c r="A32" s="38" t="s">
        <v>35</v>
      </c>
      <c r="B32" s="63" t="s">
        <v>106</v>
      </c>
      <c r="C32" s="63"/>
      <c r="D32" s="63"/>
      <c r="E32" s="63"/>
    </row>
    <row r="33" spans="1:5" ht="18.75">
      <c r="A33" s="38"/>
      <c r="B33" s="2" t="s">
        <v>6</v>
      </c>
      <c r="C33" s="47">
        <v>100.5</v>
      </c>
      <c r="D33" s="8">
        <v>0</v>
      </c>
      <c r="E33" s="47">
        <f>C33*D33</f>
        <v>0</v>
      </c>
    </row>
    <row r="34" spans="1:5" ht="39.75" customHeight="1">
      <c r="A34" s="38" t="s">
        <v>36</v>
      </c>
      <c r="B34" s="63" t="s">
        <v>107</v>
      </c>
      <c r="C34" s="63"/>
      <c r="D34" s="63"/>
      <c r="E34" s="63"/>
    </row>
    <row r="35" spans="1:5" ht="18.75">
      <c r="A35" s="2"/>
      <c r="B35" s="2" t="s">
        <v>8</v>
      </c>
      <c r="C35" s="47">
        <v>335</v>
      </c>
      <c r="D35" s="8">
        <v>0</v>
      </c>
      <c r="E35" s="47">
        <f>C35*D35</f>
        <v>0</v>
      </c>
    </row>
    <row r="36" spans="1:5" ht="75" customHeight="1">
      <c r="A36" s="38" t="s">
        <v>37</v>
      </c>
      <c r="B36" s="63" t="s">
        <v>108</v>
      </c>
      <c r="C36" s="63"/>
      <c r="D36" s="63"/>
      <c r="E36" s="63"/>
    </row>
    <row r="37" spans="1:5" ht="18.75">
      <c r="A37" s="38"/>
      <c r="B37" s="2" t="s">
        <v>6</v>
      </c>
      <c r="C37" s="47">
        <v>20</v>
      </c>
      <c r="D37" s="8">
        <v>0</v>
      </c>
      <c r="E37" s="47">
        <f>C37*D37</f>
        <v>0</v>
      </c>
    </row>
    <row r="38" spans="1:5" ht="19.5" thickBot="1">
      <c r="A38" s="2"/>
      <c r="B38" s="18"/>
      <c r="C38" s="8"/>
      <c r="D38" s="8"/>
      <c r="E38" s="8"/>
    </row>
    <row r="39" spans="1:5" ht="19.5" thickBot="1">
      <c r="A39" s="2"/>
      <c r="B39" s="23" t="s">
        <v>38</v>
      </c>
      <c r="C39" s="24"/>
      <c r="D39" s="24"/>
      <c r="E39" s="46">
        <f>SUM(E29,E31,E33,E35,E37)</f>
        <v>0</v>
      </c>
    </row>
    <row r="40" spans="3:5" ht="15">
      <c r="C40" s="7"/>
      <c r="D40" s="7"/>
      <c r="E40" s="7"/>
    </row>
    <row r="41" spans="1:5" ht="20.25">
      <c r="A41" s="4" t="s">
        <v>9</v>
      </c>
      <c r="B41" s="36" t="s">
        <v>20</v>
      </c>
      <c r="C41" s="8"/>
      <c r="D41" s="8"/>
      <c r="E41" s="8"/>
    </row>
    <row r="42" spans="1:5" ht="18.75">
      <c r="A42" s="5"/>
      <c r="B42" s="6"/>
      <c r="C42" s="8"/>
      <c r="D42" s="8"/>
      <c r="E42" s="8"/>
    </row>
    <row r="43" spans="1:5" ht="39" customHeight="1">
      <c r="A43" s="38" t="s">
        <v>39</v>
      </c>
      <c r="B43" s="63" t="s">
        <v>80</v>
      </c>
      <c r="C43" s="63"/>
      <c r="D43" s="63"/>
      <c r="E43" s="63"/>
    </row>
    <row r="44" spans="1:5" ht="18.75">
      <c r="A44" s="38"/>
      <c r="B44" s="2" t="s">
        <v>8</v>
      </c>
      <c r="C44" s="47">
        <v>335</v>
      </c>
      <c r="D44" s="8">
        <v>0</v>
      </c>
      <c r="E44" s="47">
        <f>C44*D44</f>
        <v>0</v>
      </c>
    </row>
    <row r="45" spans="1:5" ht="133.5" customHeight="1">
      <c r="A45" s="38" t="s">
        <v>40</v>
      </c>
      <c r="B45" s="63" t="s">
        <v>110</v>
      </c>
      <c r="C45" s="63"/>
      <c r="D45" s="63"/>
      <c r="E45" s="63"/>
    </row>
    <row r="46" spans="1:5" ht="18.75">
      <c r="A46" s="38"/>
      <c r="B46" s="2" t="s">
        <v>6</v>
      </c>
      <c r="C46" s="47">
        <v>119.5</v>
      </c>
      <c r="D46" s="8">
        <v>0</v>
      </c>
      <c r="E46" s="47">
        <f>C46*D46</f>
        <v>0</v>
      </c>
    </row>
    <row r="47" spans="1:5" ht="76.5" customHeight="1">
      <c r="A47" s="38" t="s">
        <v>41</v>
      </c>
      <c r="B47" s="63" t="s">
        <v>111</v>
      </c>
      <c r="C47" s="63"/>
      <c r="D47" s="63"/>
      <c r="E47" s="63"/>
    </row>
    <row r="48" spans="1:5" ht="18.75">
      <c r="A48" s="38"/>
      <c r="B48" s="2" t="s">
        <v>6</v>
      </c>
      <c r="C48" s="47">
        <v>67</v>
      </c>
      <c r="D48" s="8">
        <v>0</v>
      </c>
      <c r="E48" s="47">
        <f>C48*D48</f>
        <v>0</v>
      </c>
    </row>
    <row r="49" spans="1:5" ht="40.5" customHeight="1">
      <c r="A49" s="38" t="s">
        <v>42</v>
      </c>
      <c r="B49" s="63" t="s">
        <v>112</v>
      </c>
      <c r="C49" s="63"/>
      <c r="D49" s="63"/>
      <c r="E49" s="63"/>
    </row>
    <row r="50" spans="1:5" ht="18.75">
      <c r="A50" s="38"/>
      <c r="B50" s="2" t="s">
        <v>8</v>
      </c>
      <c r="C50" s="47">
        <v>335</v>
      </c>
      <c r="D50" s="8">
        <v>0</v>
      </c>
      <c r="E50" s="47">
        <f>C50*D50</f>
        <v>0</v>
      </c>
    </row>
    <row r="51" spans="1:5" ht="38.25" customHeight="1">
      <c r="A51" s="38" t="s">
        <v>43</v>
      </c>
      <c r="B51" s="63" t="s">
        <v>74</v>
      </c>
      <c r="C51" s="63"/>
      <c r="D51" s="63"/>
      <c r="E51" s="63"/>
    </row>
    <row r="52" spans="1:5" ht="18.75">
      <c r="A52" s="2"/>
      <c r="B52" s="2" t="s">
        <v>5</v>
      </c>
      <c r="C52" s="47">
        <v>45</v>
      </c>
      <c r="D52" s="8">
        <v>0</v>
      </c>
      <c r="E52" s="47">
        <f>C52*D52</f>
        <v>0</v>
      </c>
    </row>
    <row r="53" spans="1:5" ht="57" customHeight="1">
      <c r="A53" s="38" t="s">
        <v>44</v>
      </c>
      <c r="B53" s="63" t="s">
        <v>75</v>
      </c>
      <c r="C53" s="63"/>
      <c r="D53" s="63"/>
      <c r="E53" s="63"/>
    </row>
    <row r="54" spans="1:5" ht="18.75">
      <c r="A54" s="38"/>
      <c r="B54" s="48" t="s">
        <v>76</v>
      </c>
      <c r="C54" s="48"/>
      <c r="D54" s="48"/>
      <c r="E54" s="48"/>
    </row>
    <row r="55" spans="1:5" ht="18.75">
      <c r="A55" s="2"/>
      <c r="B55" s="2" t="s">
        <v>5</v>
      </c>
      <c r="C55" s="8">
        <v>50</v>
      </c>
      <c r="D55" s="8">
        <v>0</v>
      </c>
      <c r="E55" s="47">
        <f>C55*D55</f>
        <v>0</v>
      </c>
    </row>
    <row r="56" spans="1:5" ht="18.75">
      <c r="A56" s="38"/>
      <c r="B56" s="48" t="s">
        <v>77</v>
      </c>
      <c r="C56" s="48"/>
      <c r="D56" s="48"/>
      <c r="E56" s="48"/>
    </row>
    <row r="57" spans="1:5" ht="18.75">
      <c r="A57" s="2"/>
      <c r="B57" s="2" t="s">
        <v>5</v>
      </c>
      <c r="C57" s="8">
        <v>23</v>
      </c>
      <c r="D57" s="8">
        <v>0</v>
      </c>
      <c r="E57" s="47">
        <f>C57*D57</f>
        <v>0</v>
      </c>
    </row>
    <row r="58" spans="1:5" ht="58.5" customHeight="1">
      <c r="A58" s="49" t="s">
        <v>45</v>
      </c>
      <c r="B58" s="73" t="s">
        <v>85</v>
      </c>
      <c r="C58" s="73"/>
      <c r="D58" s="73"/>
      <c r="E58" s="73"/>
    </row>
    <row r="59" spans="1:5" ht="18.75">
      <c r="A59" s="49"/>
      <c r="B59" s="52" t="s">
        <v>86</v>
      </c>
      <c r="C59" s="52"/>
      <c r="D59" s="52"/>
      <c r="E59" s="52"/>
    </row>
    <row r="60" spans="1:5" ht="18.75">
      <c r="A60" s="53"/>
      <c r="B60" s="53" t="s">
        <v>5</v>
      </c>
      <c r="C60" s="54">
        <v>15.5</v>
      </c>
      <c r="D60" s="54">
        <v>0</v>
      </c>
      <c r="E60" s="55">
        <f>C60*D60</f>
        <v>0</v>
      </c>
    </row>
    <row r="61" spans="1:5" ht="18.75">
      <c r="A61" s="49"/>
      <c r="B61" s="52" t="s">
        <v>87</v>
      </c>
      <c r="C61" s="52"/>
      <c r="D61" s="52"/>
      <c r="E61" s="52"/>
    </row>
    <row r="62" spans="1:5" ht="18.75">
      <c r="A62" s="53"/>
      <c r="B62" s="53" t="s">
        <v>5</v>
      </c>
      <c r="C62" s="54">
        <v>12.5</v>
      </c>
      <c r="D62" s="54">
        <v>0</v>
      </c>
      <c r="E62" s="55">
        <f>C62*D62</f>
        <v>0</v>
      </c>
    </row>
    <row r="63" spans="1:5" ht="18.75">
      <c r="A63" s="38" t="s">
        <v>84</v>
      </c>
      <c r="B63" s="63" t="s">
        <v>114</v>
      </c>
      <c r="C63" s="63"/>
      <c r="D63" s="63"/>
      <c r="E63" s="63"/>
    </row>
    <row r="64" spans="1:5" ht="36.75" customHeight="1">
      <c r="A64" s="38"/>
      <c r="B64" s="63" t="s">
        <v>115</v>
      </c>
      <c r="C64" s="63"/>
      <c r="D64" s="63"/>
      <c r="E64" s="63"/>
    </row>
    <row r="65" spans="1:5" ht="18.75">
      <c r="A65" s="2"/>
      <c r="B65" s="2" t="s">
        <v>8</v>
      </c>
      <c r="C65" s="8">
        <v>215</v>
      </c>
      <c r="D65" s="8">
        <v>0</v>
      </c>
      <c r="E65" s="47">
        <f>C65*D65</f>
        <v>0</v>
      </c>
    </row>
    <row r="66" spans="1:5" ht="38.25" customHeight="1">
      <c r="A66" s="38"/>
      <c r="B66" s="63" t="s">
        <v>116</v>
      </c>
      <c r="C66" s="63"/>
      <c r="D66" s="63"/>
      <c r="E66" s="63"/>
    </row>
    <row r="67" spans="1:5" ht="18.75">
      <c r="A67" s="2"/>
      <c r="B67" s="2" t="s">
        <v>8</v>
      </c>
      <c r="C67" s="8">
        <v>106</v>
      </c>
      <c r="D67" s="8">
        <v>0</v>
      </c>
      <c r="E67" s="47">
        <f>C67*D67</f>
        <v>0</v>
      </c>
    </row>
    <row r="68" spans="1:5" ht="41.25" customHeight="1">
      <c r="A68" s="38"/>
      <c r="B68" s="63" t="s">
        <v>113</v>
      </c>
      <c r="C68" s="63"/>
      <c r="D68" s="63"/>
      <c r="E68" s="63"/>
    </row>
    <row r="69" spans="1:5" ht="18.75">
      <c r="A69" s="2"/>
      <c r="B69" s="2" t="s">
        <v>8</v>
      </c>
      <c r="C69" s="8">
        <v>215</v>
      </c>
      <c r="D69" s="8">
        <v>0</v>
      </c>
      <c r="E69" s="47">
        <f>C69*D69</f>
        <v>0</v>
      </c>
    </row>
    <row r="70" spans="1:5" ht="39.75" customHeight="1">
      <c r="A70" s="38"/>
      <c r="B70" s="63" t="s">
        <v>117</v>
      </c>
      <c r="C70" s="63"/>
      <c r="D70" s="63"/>
      <c r="E70" s="63"/>
    </row>
    <row r="71" spans="1:5" ht="18.75">
      <c r="A71" s="2"/>
      <c r="B71" s="2" t="s">
        <v>8</v>
      </c>
      <c r="C71" s="8">
        <v>106</v>
      </c>
      <c r="D71" s="8">
        <v>0</v>
      </c>
      <c r="E71" s="47">
        <f>C71*D71</f>
        <v>0</v>
      </c>
    </row>
    <row r="72" spans="1:5" ht="19.5" thickBot="1">
      <c r="A72" s="2"/>
      <c r="B72" s="18"/>
      <c r="C72" s="18"/>
      <c r="D72" s="18"/>
      <c r="E72" s="18"/>
    </row>
    <row r="73" spans="1:5" ht="19.5" thickBot="1">
      <c r="A73" s="2"/>
      <c r="B73" s="21" t="s">
        <v>118</v>
      </c>
      <c r="C73" s="22"/>
      <c r="D73" s="66">
        <f>SUM(E44,E46,E48,E50,E52,E55,E57,E60,E62,E65,E67,E69,E71)</f>
        <v>0</v>
      </c>
      <c r="E73" s="67"/>
    </row>
    <row r="75" spans="1:5" ht="21" customHeight="1">
      <c r="A75" s="4" t="s">
        <v>10</v>
      </c>
      <c r="B75" s="72" t="s">
        <v>89</v>
      </c>
      <c r="C75" s="72"/>
      <c r="D75" s="72"/>
      <c r="E75" s="8"/>
    </row>
    <row r="76" spans="1:5" ht="18.75">
      <c r="A76" s="5"/>
      <c r="B76" s="6"/>
      <c r="C76" s="8"/>
      <c r="D76" s="8"/>
      <c r="E76" s="8"/>
    </row>
    <row r="77" spans="1:5" ht="21" customHeight="1">
      <c r="A77" s="38" t="s">
        <v>46</v>
      </c>
      <c r="B77" s="63" t="s">
        <v>121</v>
      </c>
      <c r="C77" s="63"/>
      <c r="D77" s="63"/>
      <c r="E77" s="63"/>
    </row>
    <row r="78" spans="1:5" ht="18.75">
      <c r="A78" s="2"/>
      <c r="B78" s="63" t="s">
        <v>119</v>
      </c>
      <c r="C78" s="63"/>
      <c r="D78" s="63"/>
      <c r="E78" s="63"/>
    </row>
    <row r="79" spans="1:5" ht="18.75">
      <c r="A79" s="2"/>
      <c r="B79" s="2" t="s">
        <v>5</v>
      </c>
      <c r="C79" s="8">
        <v>10</v>
      </c>
      <c r="D79" s="8">
        <v>0</v>
      </c>
      <c r="E79" s="8">
        <f>C79*D79</f>
        <v>0</v>
      </c>
    </row>
    <row r="80" spans="1:5" ht="37.5" customHeight="1">
      <c r="A80" s="38"/>
      <c r="B80" s="63" t="s">
        <v>120</v>
      </c>
      <c r="C80" s="63"/>
      <c r="D80" s="63"/>
      <c r="E80" s="63"/>
    </row>
    <row r="81" spans="1:5" ht="18.75">
      <c r="A81" s="2"/>
      <c r="B81" s="2" t="s">
        <v>5</v>
      </c>
      <c r="C81" s="8">
        <v>36</v>
      </c>
      <c r="D81" s="8">
        <v>0</v>
      </c>
      <c r="E81" s="8">
        <f>C81*D81</f>
        <v>0</v>
      </c>
    </row>
    <row r="82" spans="1:5" ht="19.5" thickBot="1">
      <c r="A82" s="2"/>
      <c r="B82" s="18"/>
      <c r="C82" s="18"/>
      <c r="D82" s="18"/>
      <c r="E82" s="18"/>
    </row>
    <row r="83" spans="1:5" ht="19.5" thickBot="1">
      <c r="A83" s="2"/>
      <c r="B83" s="23" t="s">
        <v>47</v>
      </c>
      <c r="C83" s="24"/>
      <c r="D83" s="24"/>
      <c r="E83" s="46">
        <f>SUM(E79,E81)</f>
        <v>0</v>
      </c>
    </row>
    <row r="85" spans="1:5" ht="20.25">
      <c r="A85" s="4" t="s">
        <v>48</v>
      </c>
      <c r="B85" s="58" t="s">
        <v>122</v>
      </c>
      <c r="C85" s="8"/>
      <c r="D85" s="8"/>
      <c r="E85" s="8"/>
    </row>
    <row r="86" spans="1:5" ht="18.75">
      <c r="A86" s="5"/>
      <c r="B86" s="59"/>
      <c r="C86" s="8"/>
      <c r="D86" s="8"/>
      <c r="E86" s="8"/>
    </row>
    <row r="87" spans="1:5" ht="41.25" customHeight="1">
      <c r="A87" s="38" t="s">
        <v>49</v>
      </c>
      <c r="B87" s="63" t="s">
        <v>123</v>
      </c>
      <c r="C87" s="63"/>
      <c r="D87" s="63"/>
      <c r="E87" s="63"/>
    </row>
    <row r="88" spans="1:5" ht="18.75">
      <c r="A88" s="38"/>
      <c r="B88" s="2" t="s">
        <v>0</v>
      </c>
      <c r="C88" s="47">
        <v>3</v>
      </c>
      <c r="D88" s="8">
        <v>0</v>
      </c>
      <c r="E88" s="47">
        <f>C88*D88</f>
        <v>0</v>
      </c>
    </row>
    <row r="89" spans="1:5" ht="57.75" customHeight="1">
      <c r="A89" s="38" t="s">
        <v>124</v>
      </c>
      <c r="B89" s="63" t="s">
        <v>125</v>
      </c>
      <c r="C89" s="63"/>
      <c r="D89" s="63"/>
      <c r="E89" s="63"/>
    </row>
    <row r="90" spans="1:5" ht="18.75">
      <c r="A90" s="38"/>
      <c r="B90" s="2" t="s">
        <v>6</v>
      </c>
      <c r="C90" s="8">
        <v>5.8</v>
      </c>
      <c r="D90" s="8">
        <v>0</v>
      </c>
      <c r="E90" s="47">
        <f>C90*D90</f>
        <v>0</v>
      </c>
    </row>
    <row r="91" spans="1:5" ht="39" customHeight="1">
      <c r="A91" s="38" t="s">
        <v>126</v>
      </c>
      <c r="B91" s="63" t="s">
        <v>127</v>
      </c>
      <c r="C91" s="63"/>
      <c r="D91" s="63"/>
      <c r="E91" s="63"/>
    </row>
    <row r="92" spans="1:5" ht="18.75">
      <c r="A92" s="38"/>
      <c r="B92" s="2" t="s">
        <v>8</v>
      </c>
      <c r="C92" s="8">
        <v>2.5</v>
      </c>
      <c r="D92" s="8">
        <v>0</v>
      </c>
      <c r="E92" s="47">
        <f>C92*D92</f>
        <v>0</v>
      </c>
    </row>
    <row r="93" spans="1:5" ht="59.25" customHeight="1">
      <c r="A93" s="38" t="s">
        <v>129</v>
      </c>
      <c r="B93" s="63" t="s">
        <v>63</v>
      </c>
      <c r="C93" s="63"/>
      <c r="D93" s="63"/>
      <c r="E93" s="63"/>
    </row>
    <row r="94" spans="1:5" ht="18.75">
      <c r="A94" s="38"/>
      <c r="B94" s="63" t="s">
        <v>128</v>
      </c>
      <c r="C94" s="63"/>
      <c r="D94" s="63"/>
      <c r="E94" s="63"/>
    </row>
    <row r="95" spans="1:5" ht="18.75">
      <c r="A95" s="38"/>
      <c r="B95" s="2" t="s">
        <v>5</v>
      </c>
      <c r="C95" s="8">
        <v>9</v>
      </c>
      <c r="D95" s="8">
        <v>0</v>
      </c>
      <c r="E95" s="47">
        <f>C95*D95</f>
        <v>0</v>
      </c>
    </row>
    <row r="96" spans="1:5" ht="40.5" customHeight="1">
      <c r="A96" s="38" t="s">
        <v>131</v>
      </c>
      <c r="B96" s="63" t="s">
        <v>130</v>
      </c>
      <c r="C96" s="63"/>
      <c r="D96" s="63"/>
      <c r="E96" s="63"/>
    </row>
    <row r="97" spans="1:5" ht="18.75">
      <c r="A97" s="38"/>
      <c r="B97" s="2" t="s">
        <v>0</v>
      </c>
      <c r="C97" s="8">
        <v>2</v>
      </c>
      <c r="D97" s="8">
        <v>0</v>
      </c>
      <c r="E97" s="47">
        <f>C97*D97</f>
        <v>0</v>
      </c>
    </row>
    <row r="98" spans="1:5" ht="36.75" customHeight="1">
      <c r="A98" s="38" t="s">
        <v>134</v>
      </c>
      <c r="B98" s="63" t="s">
        <v>132</v>
      </c>
      <c r="C98" s="63"/>
      <c r="D98" s="63"/>
      <c r="E98" s="63"/>
    </row>
    <row r="99" spans="1:5" ht="18.75">
      <c r="A99" s="38"/>
      <c r="B99" s="2" t="s">
        <v>0</v>
      </c>
      <c r="C99" s="8">
        <v>1</v>
      </c>
      <c r="D99" s="8">
        <v>0</v>
      </c>
      <c r="E99" s="47">
        <f>C99*D99</f>
        <v>0</v>
      </c>
    </row>
    <row r="100" spans="1:5" ht="18.75">
      <c r="A100" s="38" t="s">
        <v>135</v>
      </c>
      <c r="B100" s="63" t="s">
        <v>78</v>
      </c>
      <c r="C100" s="63"/>
      <c r="D100" s="63"/>
      <c r="E100" s="63"/>
    </row>
    <row r="101" spans="1:5" ht="18.75">
      <c r="A101" s="38"/>
      <c r="B101" s="63" t="s">
        <v>133</v>
      </c>
      <c r="C101" s="63"/>
      <c r="D101" s="63"/>
      <c r="E101" s="63"/>
    </row>
    <row r="102" spans="1:5" ht="18.75">
      <c r="A102" s="38"/>
      <c r="B102" s="2" t="s">
        <v>0</v>
      </c>
      <c r="C102" s="8">
        <v>1</v>
      </c>
      <c r="D102" s="8">
        <v>0</v>
      </c>
      <c r="E102" s="47">
        <f>C102*D102</f>
        <v>0</v>
      </c>
    </row>
    <row r="103" spans="1:5" ht="20.25" customHeight="1">
      <c r="A103" s="38" t="s">
        <v>136</v>
      </c>
      <c r="B103" s="63" t="s">
        <v>137</v>
      </c>
      <c r="C103" s="63"/>
      <c r="D103" s="63"/>
      <c r="E103" s="63"/>
    </row>
    <row r="104" spans="1:5" ht="18.75">
      <c r="A104" s="38"/>
      <c r="B104" s="2" t="s">
        <v>5</v>
      </c>
      <c r="C104" s="8">
        <v>9.5</v>
      </c>
      <c r="D104" s="8">
        <v>0</v>
      </c>
      <c r="E104" s="47">
        <f>C104*D104</f>
        <v>0</v>
      </c>
    </row>
    <row r="105" spans="1:5" ht="18.75">
      <c r="A105" s="38" t="s">
        <v>138</v>
      </c>
      <c r="B105" s="63" t="s">
        <v>73</v>
      </c>
      <c r="C105" s="63"/>
      <c r="D105" s="63"/>
      <c r="E105" s="63"/>
    </row>
    <row r="106" spans="1:5" ht="18.75">
      <c r="A106" s="38"/>
      <c r="B106" s="2" t="s">
        <v>0</v>
      </c>
      <c r="C106" s="8">
        <v>1</v>
      </c>
      <c r="D106" s="8">
        <v>0</v>
      </c>
      <c r="E106" s="47">
        <f>C106*D106</f>
        <v>0</v>
      </c>
    </row>
    <row r="107" ht="15.75" thickBot="1"/>
    <row r="108" spans="1:5" ht="19.5" thickBot="1">
      <c r="A108" s="2"/>
      <c r="B108" s="23" t="s">
        <v>50</v>
      </c>
      <c r="C108" s="24"/>
      <c r="D108" s="24"/>
      <c r="E108" s="46">
        <f>SUM(E88,E90,E92,E95,E97,E99,E102,E104,E106)</f>
        <v>0</v>
      </c>
    </row>
    <row r="110" spans="1:5" ht="20.25">
      <c r="A110" s="4" t="s">
        <v>139</v>
      </c>
      <c r="B110" s="36" t="s">
        <v>11</v>
      </c>
      <c r="C110" s="8"/>
      <c r="D110" s="8"/>
      <c r="E110" s="8"/>
    </row>
    <row r="111" spans="1:5" ht="18.75">
      <c r="A111" s="5"/>
      <c r="B111" s="6"/>
      <c r="C111" s="8"/>
      <c r="D111" s="8"/>
      <c r="E111" s="8"/>
    </row>
    <row r="112" spans="1:5" ht="39.75" customHeight="1">
      <c r="A112" s="38" t="s">
        <v>140</v>
      </c>
      <c r="B112" s="63" t="s">
        <v>142</v>
      </c>
      <c r="C112" s="63"/>
      <c r="D112" s="63"/>
      <c r="E112" s="63"/>
    </row>
    <row r="113" spans="1:5" ht="18.75">
      <c r="A113" s="2"/>
      <c r="B113" s="2" t="s">
        <v>4</v>
      </c>
      <c r="C113" s="8">
        <v>1</v>
      </c>
      <c r="D113" s="8">
        <f>SUM(E24,E39,D73,E83,E108)*0.05</f>
        <v>0</v>
      </c>
      <c r="E113" s="47">
        <f>C113*D113</f>
        <v>0</v>
      </c>
    </row>
    <row r="114" spans="1:5" ht="19.5" thickBot="1">
      <c r="A114" s="2"/>
      <c r="B114" s="18"/>
      <c r="C114" s="18"/>
      <c r="D114" s="18"/>
      <c r="E114" s="18"/>
    </row>
    <row r="115" spans="1:5" ht="19.5" thickBot="1">
      <c r="A115" s="2"/>
      <c r="B115" s="23" t="s">
        <v>141</v>
      </c>
      <c r="C115" s="24"/>
      <c r="D115" s="24"/>
      <c r="E115" s="46">
        <f>SUM(E113)</f>
        <v>0</v>
      </c>
    </row>
    <row r="118" spans="1:5" ht="21.75" customHeight="1">
      <c r="A118" s="19"/>
      <c r="B118" s="71" t="s">
        <v>51</v>
      </c>
      <c r="C118" s="71"/>
      <c r="D118" s="71"/>
      <c r="E118" s="71"/>
    </row>
    <row r="119" spans="1:5" ht="15.75" customHeight="1">
      <c r="A119" s="26"/>
      <c r="B119" s="27"/>
      <c r="C119" s="25"/>
      <c r="D119" s="25"/>
      <c r="E119" s="25"/>
    </row>
    <row r="120" spans="1:5" ht="20.25">
      <c r="A120" s="17" t="s">
        <v>1</v>
      </c>
      <c r="B120" s="39" t="s">
        <v>21</v>
      </c>
      <c r="C120" s="28"/>
      <c r="D120" s="65">
        <f>SUM(E24)</f>
        <v>0</v>
      </c>
      <c r="E120" s="65"/>
    </row>
    <row r="121" spans="1:5" ht="20.25">
      <c r="A121" s="17" t="s">
        <v>7</v>
      </c>
      <c r="B121" s="39" t="s">
        <v>22</v>
      </c>
      <c r="C121" s="28"/>
      <c r="D121" s="65">
        <f>SUM(E39)</f>
        <v>0</v>
      </c>
      <c r="E121" s="65"/>
    </row>
    <row r="122" spans="1:5" ht="20.25">
      <c r="A122" s="17" t="s">
        <v>9</v>
      </c>
      <c r="B122" s="39" t="s">
        <v>23</v>
      </c>
      <c r="C122" s="28"/>
      <c r="D122" s="65">
        <f>SUM(D73)</f>
        <v>0</v>
      </c>
      <c r="E122" s="65"/>
    </row>
    <row r="123" spans="1:5" ht="20.25">
      <c r="A123" s="17" t="s">
        <v>10</v>
      </c>
      <c r="B123" s="39" t="s">
        <v>79</v>
      </c>
      <c r="C123" s="28"/>
      <c r="D123" s="65">
        <f>SUM(E83)</f>
        <v>0</v>
      </c>
      <c r="E123" s="65"/>
    </row>
    <row r="124" spans="1:5" ht="20.25">
      <c r="A124" s="17" t="s">
        <v>48</v>
      </c>
      <c r="B124" s="44" t="s">
        <v>143</v>
      </c>
      <c r="C124" s="28"/>
      <c r="D124" s="65">
        <f>SUM(E108)</f>
        <v>0</v>
      </c>
      <c r="E124" s="65"/>
    </row>
    <row r="125" spans="1:5" ht="21" thickBot="1">
      <c r="A125" s="17" t="s">
        <v>139</v>
      </c>
      <c r="B125" s="39" t="s">
        <v>12</v>
      </c>
      <c r="C125" s="28"/>
      <c r="D125" s="70">
        <f>SUM(E115)</f>
        <v>0</v>
      </c>
      <c r="E125" s="70"/>
    </row>
    <row r="126" spans="1:5" ht="21" thickBot="1">
      <c r="A126" s="29"/>
      <c r="B126" s="30" t="s">
        <v>52</v>
      </c>
      <c r="C126" s="31"/>
      <c r="D126" s="68">
        <f>SUM(D120:E125)</f>
        <v>0</v>
      </c>
      <c r="E126" s="69"/>
    </row>
  </sheetData>
  <sheetProtection/>
  <mergeCells count="49">
    <mergeCell ref="D126:E126"/>
    <mergeCell ref="D123:E123"/>
    <mergeCell ref="D125:E125"/>
    <mergeCell ref="D122:E122"/>
    <mergeCell ref="B77:E77"/>
    <mergeCell ref="B112:E112"/>
    <mergeCell ref="B118:E118"/>
    <mergeCell ref="D120:E120"/>
    <mergeCell ref="D124:E124"/>
    <mergeCell ref="B93:E93"/>
    <mergeCell ref="B94:E94"/>
    <mergeCell ref="B96:E96"/>
    <mergeCell ref="B98:E98"/>
    <mergeCell ref="D121:E121"/>
    <mergeCell ref="B80:E80"/>
    <mergeCell ref="B100:E100"/>
    <mergeCell ref="B101:E101"/>
    <mergeCell ref="B103:E103"/>
    <mergeCell ref="B105:E105"/>
    <mergeCell ref="B47:E47"/>
    <mergeCell ref="B66:E66"/>
    <mergeCell ref="B6:E6"/>
    <mergeCell ref="B64:E64"/>
    <mergeCell ref="B78:E78"/>
    <mergeCell ref="B91:E91"/>
    <mergeCell ref="D73:E73"/>
    <mergeCell ref="B75:D75"/>
    <mergeCell ref="B58:E58"/>
    <mergeCell ref="B70:E70"/>
    <mergeCell ref="B1:E1"/>
    <mergeCell ref="B28:E28"/>
    <mergeCell ref="B30:E30"/>
    <mergeCell ref="B49:E49"/>
    <mergeCell ref="B51:E51"/>
    <mergeCell ref="B63:E63"/>
    <mergeCell ref="B2:E2"/>
    <mergeCell ref="B15:E15"/>
    <mergeCell ref="B17:E17"/>
    <mergeCell ref="B45:E45"/>
    <mergeCell ref="B19:E19"/>
    <mergeCell ref="B21:E21"/>
    <mergeCell ref="B53:E53"/>
    <mergeCell ref="B32:E32"/>
    <mergeCell ref="B87:E87"/>
    <mergeCell ref="B89:E89"/>
    <mergeCell ref="B68:E68"/>
    <mergeCell ref="B34:E34"/>
    <mergeCell ref="B36:E36"/>
    <mergeCell ref="B43:E43"/>
  </mergeCells>
  <printOptions/>
  <pageMargins left="0.7874015748031497" right="0" top="0.3937007874015748" bottom="0.3937007874015748" header="0" footer="0"/>
  <pageSetup horizontalDpi="600" verticalDpi="600" orientation="portrait" paperSize="9" scale="89" r:id="rId1"/>
  <headerFooter>
    <oddFooter>&amp;CPage &amp;P</oddFooter>
  </headerFooter>
  <rowBreaks count="3" manualBreakCount="3">
    <brk id="31" max="255" man="1"/>
    <brk id="57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SheetLayoutView="100" zoomScalePageLayoutView="75" workbookViewId="0" topLeftCell="A1">
      <selection activeCell="D62" sqref="D62"/>
    </sheetView>
  </sheetViews>
  <sheetFormatPr defaultColWidth="9.00390625" defaultRowHeight="15"/>
  <cols>
    <col min="1" max="1" width="10.140625" style="3" customWidth="1"/>
    <col min="2" max="2" width="56.421875" style="1" customWidth="1"/>
    <col min="3" max="3" width="10.140625" style="1" customWidth="1"/>
    <col min="4" max="4" width="11.57421875" style="1" customWidth="1"/>
    <col min="5" max="5" width="12.7109375" style="1" customWidth="1"/>
    <col min="6" max="8" width="9.00390625" style="1" customWidth="1"/>
    <col min="9" max="9" width="9.140625" style="1" customWidth="1"/>
    <col min="10" max="16384" width="9.00390625" style="1" customWidth="1"/>
  </cols>
  <sheetData>
    <row r="1" spans="1:5" ht="20.25">
      <c r="A1" s="2"/>
      <c r="B1" s="61" t="s">
        <v>90</v>
      </c>
      <c r="C1" s="61"/>
      <c r="D1" s="61"/>
      <c r="E1" s="61"/>
    </row>
    <row r="2" spans="1:5" ht="24.75" customHeight="1">
      <c r="A2" s="37" t="s">
        <v>16</v>
      </c>
      <c r="B2" s="64" t="s">
        <v>94</v>
      </c>
      <c r="C2" s="64"/>
      <c r="D2" s="64"/>
      <c r="E2" s="64"/>
    </row>
    <row r="3" spans="3:5" ht="19.5" customHeight="1">
      <c r="C3" s="2" t="s">
        <v>2</v>
      </c>
      <c r="D3" s="20" t="s">
        <v>24</v>
      </c>
      <c r="E3" s="2" t="s">
        <v>3</v>
      </c>
    </row>
    <row r="4" spans="1:5" ht="20.25">
      <c r="A4" s="5" t="s">
        <v>26</v>
      </c>
      <c r="B4" s="58" t="s">
        <v>18</v>
      </c>
      <c r="C4" s="8"/>
      <c r="D4" s="8"/>
      <c r="E4" s="8"/>
    </row>
    <row r="5" spans="1:5" ht="11.25" customHeight="1">
      <c r="A5" s="5"/>
      <c r="B5" s="59"/>
      <c r="C5" s="8"/>
      <c r="D5" s="8"/>
      <c r="E5" s="8"/>
    </row>
    <row r="6" spans="1:5" ht="54.75" customHeight="1">
      <c r="A6" s="2" t="s">
        <v>53</v>
      </c>
      <c r="B6" s="63" t="s">
        <v>95</v>
      </c>
      <c r="C6" s="63"/>
      <c r="D6" s="63"/>
      <c r="E6" s="63"/>
    </row>
    <row r="7" spans="1:5" ht="20.25" customHeight="1">
      <c r="A7" s="2"/>
      <c r="B7" s="51" t="s">
        <v>96</v>
      </c>
      <c r="C7" s="56"/>
      <c r="D7" s="56"/>
      <c r="E7" s="18"/>
    </row>
    <row r="8" spans="1:5" ht="19.5" customHeight="1">
      <c r="A8" s="2"/>
      <c r="B8" s="18" t="s">
        <v>0</v>
      </c>
      <c r="C8" s="8">
        <v>1</v>
      </c>
      <c r="D8" s="8">
        <v>0</v>
      </c>
      <c r="E8" s="8">
        <f>C8*D8</f>
        <v>0</v>
      </c>
    </row>
    <row r="9" spans="1:5" ht="18.75" customHeight="1">
      <c r="A9" s="2"/>
      <c r="B9" s="51" t="s">
        <v>144</v>
      </c>
      <c r="C9" s="56"/>
      <c r="D9" s="56"/>
      <c r="E9" s="18"/>
    </row>
    <row r="10" spans="1:5" ht="18" customHeight="1">
      <c r="A10" s="2"/>
      <c r="B10" s="18" t="s">
        <v>0</v>
      </c>
      <c r="C10" s="8">
        <v>1</v>
      </c>
      <c r="D10" s="8">
        <v>0</v>
      </c>
      <c r="E10" s="8">
        <f>C10*D10</f>
        <v>0</v>
      </c>
    </row>
    <row r="11" spans="1:5" ht="17.25" customHeight="1">
      <c r="A11" s="2"/>
      <c r="B11" s="51" t="s">
        <v>145</v>
      </c>
      <c r="C11" s="56"/>
      <c r="D11" s="56"/>
      <c r="E11" s="18"/>
    </row>
    <row r="12" spans="1:5" ht="18" customHeight="1">
      <c r="A12" s="2"/>
      <c r="B12" s="18" t="s">
        <v>0</v>
      </c>
      <c r="C12" s="8">
        <v>1</v>
      </c>
      <c r="D12" s="8">
        <v>0</v>
      </c>
      <c r="E12" s="8">
        <f>C12*D12</f>
        <v>0</v>
      </c>
    </row>
    <row r="13" spans="1:5" ht="39.75" customHeight="1">
      <c r="A13" s="38" t="s">
        <v>54</v>
      </c>
      <c r="B13" s="63" t="s">
        <v>98</v>
      </c>
      <c r="C13" s="63"/>
      <c r="D13" s="63"/>
      <c r="E13" s="63"/>
    </row>
    <row r="14" spans="1:5" ht="18.75">
      <c r="A14" s="38"/>
      <c r="B14" s="2" t="s">
        <v>0</v>
      </c>
      <c r="C14" s="8">
        <v>4</v>
      </c>
      <c r="D14" s="8">
        <v>0</v>
      </c>
      <c r="E14" s="47">
        <f>C14*D14</f>
        <v>0</v>
      </c>
    </row>
    <row r="15" spans="1:5" ht="39" customHeight="1">
      <c r="A15" s="38" t="s">
        <v>81</v>
      </c>
      <c r="B15" s="63" t="s">
        <v>99</v>
      </c>
      <c r="C15" s="63"/>
      <c r="D15" s="63"/>
      <c r="E15" s="63"/>
    </row>
    <row r="16" spans="1:5" ht="18.75">
      <c r="A16" s="38"/>
      <c r="B16" s="2" t="s">
        <v>5</v>
      </c>
      <c r="C16" s="8">
        <v>5</v>
      </c>
      <c r="D16" s="8">
        <v>0</v>
      </c>
      <c r="E16" s="47">
        <f>C16*D16</f>
        <v>0</v>
      </c>
    </row>
    <row r="17" spans="1:5" ht="78" customHeight="1">
      <c r="A17" s="38" t="s">
        <v>147</v>
      </c>
      <c r="B17" s="63" t="s">
        <v>146</v>
      </c>
      <c r="C17" s="63"/>
      <c r="D17" s="63"/>
      <c r="E17" s="63"/>
    </row>
    <row r="18" spans="1:5" ht="18" customHeight="1">
      <c r="A18" s="38"/>
      <c r="B18" s="2" t="s">
        <v>6</v>
      </c>
      <c r="C18" s="8">
        <v>4.16</v>
      </c>
      <c r="D18" s="8">
        <v>0</v>
      </c>
      <c r="E18" s="47">
        <f>C18*D18</f>
        <v>0</v>
      </c>
    </row>
    <row r="19" spans="1:5" ht="18" customHeight="1" thickBot="1">
      <c r="A19" s="2"/>
      <c r="B19" s="2"/>
      <c r="C19" s="47"/>
      <c r="D19" s="8"/>
      <c r="E19" s="47"/>
    </row>
    <row r="20" spans="2:5" ht="19.5" thickBot="1">
      <c r="B20" s="21" t="s">
        <v>55</v>
      </c>
      <c r="C20" s="22"/>
      <c r="D20" s="22"/>
      <c r="E20" s="57">
        <f>SUM(E8,E10,E12,E14,E16,E18)</f>
        <v>0</v>
      </c>
    </row>
    <row r="21" spans="3:5" ht="15">
      <c r="C21" s="7"/>
      <c r="D21" s="7"/>
      <c r="E21" s="7"/>
    </row>
    <row r="22" spans="1:5" ht="20.25">
      <c r="A22" s="4" t="s">
        <v>14</v>
      </c>
      <c r="B22" s="58" t="s">
        <v>19</v>
      </c>
      <c r="C22" s="8"/>
      <c r="D22" s="8"/>
      <c r="E22" s="8"/>
    </row>
    <row r="23" spans="1:5" ht="20.25">
      <c r="A23" s="4"/>
      <c r="B23" s="58"/>
      <c r="C23" s="8"/>
      <c r="D23" s="8"/>
      <c r="E23" s="8"/>
    </row>
    <row r="24" spans="1:5" ht="96.75" customHeight="1">
      <c r="A24" s="38" t="s">
        <v>56</v>
      </c>
      <c r="B24" s="63" t="s">
        <v>151</v>
      </c>
      <c r="C24" s="63"/>
      <c r="D24" s="63"/>
      <c r="E24" s="63"/>
    </row>
    <row r="25" spans="1:5" ht="18.75">
      <c r="A25" s="38"/>
      <c r="B25" s="2" t="s">
        <v>6</v>
      </c>
      <c r="C25" s="47">
        <v>10</v>
      </c>
      <c r="D25" s="8">
        <v>0</v>
      </c>
      <c r="E25" s="47">
        <f>C25*D25</f>
        <v>0</v>
      </c>
    </row>
    <row r="26" spans="1:5" ht="132.75" customHeight="1">
      <c r="A26" s="38" t="s">
        <v>57</v>
      </c>
      <c r="B26" s="63" t="s">
        <v>148</v>
      </c>
      <c r="C26" s="63"/>
      <c r="D26" s="63"/>
      <c r="E26" s="63"/>
    </row>
    <row r="27" spans="1:5" ht="18.75">
      <c r="A27" s="38"/>
      <c r="B27" s="2" t="s">
        <v>6</v>
      </c>
      <c r="C27" s="47">
        <v>90</v>
      </c>
      <c r="D27" s="8">
        <v>0</v>
      </c>
      <c r="E27" s="47">
        <f>C27*D27</f>
        <v>0</v>
      </c>
    </row>
    <row r="28" spans="1:5" ht="114" customHeight="1">
      <c r="A28" s="38" t="s">
        <v>58</v>
      </c>
      <c r="B28" s="63" t="s">
        <v>149</v>
      </c>
      <c r="C28" s="63"/>
      <c r="D28" s="63"/>
      <c r="E28" s="63"/>
    </row>
    <row r="29" spans="1:5" ht="18.75">
      <c r="A29" s="38"/>
      <c r="B29" s="2" t="s">
        <v>6</v>
      </c>
      <c r="C29" s="47">
        <v>34</v>
      </c>
      <c r="D29" s="8">
        <v>0</v>
      </c>
      <c r="E29" s="47">
        <f>C29*D29</f>
        <v>0</v>
      </c>
    </row>
    <row r="30" spans="1:5" ht="39.75" customHeight="1">
      <c r="A30" s="38" t="s">
        <v>59</v>
      </c>
      <c r="B30" s="63" t="s">
        <v>107</v>
      </c>
      <c r="C30" s="63"/>
      <c r="D30" s="63"/>
      <c r="E30" s="63"/>
    </row>
    <row r="31" spans="1:5" ht="18.75">
      <c r="A31" s="2"/>
      <c r="B31" s="2" t="s">
        <v>8</v>
      </c>
      <c r="C31" s="47">
        <v>115</v>
      </c>
      <c r="D31" s="8">
        <v>0</v>
      </c>
      <c r="E31" s="47">
        <f>C31*D31</f>
        <v>0</v>
      </c>
    </row>
    <row r="32" spans="1:5" ht="60" customHeight="1">
      <c r="A32" s="38" t="s">
        <v>60</v>
      </c>
      <c r="B32" s="63" t="s">
        <v>150</v>
      </c>
      <c r="C32" s="63"/>
      <c r="D32" s="63"/>
      <c r="E32" s="63"/>
    </row>
    <row r="33" spans="1:5" ht="18.75">
      <c r="A33" s="38"/>
      <c r="B33" s="2" t="s">
        <v>6</v>
      </c>
      <c r="C33" s="47">
        <v>10</v>
      </c>
      <c r="D33" s="8">
        <v>0</v>
      </c>
      <c r="E33" s="47">
        <f>C33*D33</f>
        <v>0</v>
      </c>
    </row>
    <row r="34" spans="1:5" ht="19.5" thickBot="1">
      <c r="A34" s="2"/>
      <c r="B34" s="18"/>
      <c r="C34" s="8"/>
      <c r="D34" s="8"/>
      <c r="E34" s="8"/>
    </row>
    <row r="35" spans="1:5" ht="19.5" thickBot="1">
      <c r="A35" s="2"/>
      <c r="B35" s="23" t="s">
        <v>62</v>
      </c>
      <c r="C35" s="24"/>
      <c r="D35" s="24"/>
      <c r="E35" s="46">
        <f>SUM(E25,E27,E29,E31,E33)</f>
        <v>0</v>
      </c>
    </row>
    <row r="36" spans="3:5" ht="15">
      <c r="C36" s="7"/>
      <c r="D36" s="7"/>
      <c r="E36" s="7"/>
    </row>
    <row r="37" spans="1:5" ht="20.25">
      <c r="A37" s="4" t="s">
        <v>61</v>
      </c>
      <c r="B37" s="58" t="s">
        <v>20</v>
      </c>
      <c r="C37" s="8"/>
      <c r="D37" s="8"/>
      <c r="E37" s="8"/>
    </row>
    <row r="38" spans="1:5" ht="18.75">
      <c r="A38" s="5"/>
      <c r="B38" s="59"/>
      <c r="C38" s="8"/>
      <c r="D38" s="8"/>
      <c r="E38" s="8"/>
    </row>
    <row r="39" spans="1:5" ht="39" customHeight="1">
      <c r="A39" s="38" t="s">
        <v>88</v>
      </c>
      <c r="B39" s="63" t="s">
        <v>80</v>
      </c>
      <c r="C39" s="63"/>
      <c r="D39" s="63"/>
      <c r="E39" s="63"/>
    </row>
    <row r="40" spans="1:5" ht="18.75">
      <c r="A40" s="38"/>
      <c r="B40" s="2" t="s">
        <v>8</v>
      </c>
      <c r="C40" s="47">
        <v>115</v>
      </c>
      <c r="D40" s="8">
        <v>0</v>
      </c>
      <c r="E40" s="47">
        <f>C40*D40</f>
        <v>0</v>
      </c>
    </row>
    <row r="41" spans="1:5" ht="97.5" customHeight="1">
      <c r="A41" s="38" t="s">
        <v>64</v>
      </c>
      <c r="B41" s="63" t="s">
        <v>152</v>
      </c>
      <c r="C41" s="63"/>
      <c r="D41" s="63"/>
      <c r="E41" s="63"/>
    </row>
    <row r="42" spans="1:5" ht="18.75">
      <c r="A42" s="38"/>
      <c r="B42" s="2" t="s">
        <v>6</v>
      </c>
      <c r="C42" s="47">
        <v>20.8</v>
      </c>
      <c r="D42" s="8">
        <v>0</v>
      </c>
      <c r="E42" s="47">
        <f>C42*D42</f>
        <v>0</v>
      </c>
    </row>
    <row r="43" spans="1:5" ht="114" customHeight="1">
      <c r="A43" s="38" t="s">
        <v>65</v>
      </c>
      <c r="B43" s="63" t="s">
        <v>153</v>
      </c>
      <c r="C43" s="63"/>
      <c r="D43" s="63"/>
      <c r="E43" s="63"/>
    </row>
    <row r="44" spans="1:5" ht="18.75">
      <c r="A44" s="38"/>
      <c r="B44" s="2" t="s">
        <v>6</v>
      </c>
      <c r="C44" s="47">
        <v>13.7</v>
      </c>
      <c r="D44" s="8">
        <v>0</v>
      </c>
      <c r="E44" s="47">
        <f>C44*D44</f>
        <v>0</v>
      </c>
    </row>
    <row r="45" spans="1:5" ht="74.25" customHeight="1">
      <c r="A45" s="38" t="s">
        <v>66</v>
      </c>
      <c r="B45" s="63" t="s">
        <v>154</v>
      </c>
      <c r="C45" s="63"/>
      <c r="D45" s="63"/>
      <c r="E45" s="63"/>
    </row>
    <row r="46" spans="1:5" ht="18.75">
      <c r="A46" s="38"/>
      <c r="B46" s="2" t="s">
        <v>6</v>
      </c>
      <c r="C46" s="47">
        <v>23</v>
      </c>
      <c r="D46" s="8">
        <v>0</v>
      </c>
      <c r="E46" s="47">
        <f>C46*D46</f>
        <v>0</v>
      </c>
    </row>
    <row r="47" spans="1:5" ht="40.5" customHeight="1">
      <c r="A47" s="38" t="s">
        <v>67</v>
      </c>
      <c r="B47" s="63" t="s">
        <v>112</v>
      </c>
      <c r="C47" s="63"/>
      <c r="D47" s="63"/>
      <c r="E47" s="63"/>
    </row>
    <row r="48" spans="1:5" ht="18.75">
      <c r="A48" s="38"/>
      <c r="B48" s="2" t="s">
        <v>8</v>
      </c>
      <c r="C48" s="47">
        <v>115</v>
      </c>
      <c r="D48" s="8">
        <v>0</v>
      </c>
      <c r="E48" s="47">
        <f>C48*D48</f>
        <v>0</v>
      </c>
    </row>
    <row r="49" spans="1:5" ht="38.25" customHeight="1">
      <c r="A49" s="38" t="s">
        <v>68</v>
      </c>
      <c r="B49" s="63" t="s">
        <v>74</v>
      </c>
      <c r="C49" s="63"/>
      <c r="D49" s="63"/>
      <c r="E49" s="63"/>
    </row>
    <row r="50" spans="1:5" ht="18.75">
      <c r="A50" s="2"/>
      <c r="B50" s="2" t="s">
        <v>5</v>
      </c>
      <c r="C50" s="47">
        <v>5</v>
      </c>
      <c r="D50" s="8">
        <v>0</v>
      </c>
      <c r="E50" s="47">
        <f>C50*D50</f>
        <v>0</v>
      </c>
    </row>
    <row r="51" spans="1:5" ht="59.25" customHeight="1">
      <c r="A51" s="38" t="s">
        <v>69</v>
      </c>
      <c r="B51" s="63" t="s">
        <v>156</v>
      </c>
      <c r="C51" s="63"/>
      <c r="D51" s="63"/>
      <c r="E51" s="63"/>
    </row>
    <row r="52" spans="1:5" ht="18.75">
      <c r="A52" s="2"/>
      <c r="B52" s="2" t="s">
        <v>8</v>
      </c>
      <c r="C52" s="47">
        <v>81</v>
      </c>
      <c r="D52" s="8">
        <v>0</v>
      </c>
      <c r="E52" s="47">
        <f>C52*D52</f>
        <v>0</v>
      </c>
    </row>
    <row r="53" spans="1:5" ht="56.25" customHeight="1">
      <c r="A53" s="38" t="s">
        <v>155</v>
      </c>
      <c r="B53" s="63" t="s">
        <v>157</v>
      </c>
      <c r="C53" s="63"/>
      <c r="D53" s="63"/>
      <c r="E53" s="63"/>
    </row>
    <row r="54" spans="1:5" ht="18.75">
      <c r="A54" s="2"/>
      <c r="B54" s="2" t="s">
        <v>8</v>
      </c>
      <c r="C54" s="47">
        <v>16</v>
      </c>
      <c r="D54" s="8">
        <v>0</v>
      </c>
      <c r="E54" s="47">
        <f>C54*D54</f>
        <v>0</v>
      </c>
    </row>
    <row r="55" spans="1:5" ht="19.5" thickBot="1">
      <c r="A55" s="2"/>
      <c r="B55" s="18"/>
      <c r="C55" s="18"/>
      <c r="D55" s="18"/>
      <c r="E55" s="18"/>
    </row>
    <row r="56" spans="1:5" ht="19.5" thickBot="1">
      <c r="A56" s="2"/>
      <c r="B56" s="21" t="s">
        <v>70</v>
      </c>
      <c r="C56" s="22"/>
      <c r="D56" s="66">
        <f>SUM(E40,E42,E44,E46,E48,E50,E52,E54)</f>
        <v>0</v>
      </c>
      <c r="E56" s="67"/>
    </row>
    <row r="58" spans="1:5" ht="20.25">
      <c r="A58" s="4" t="s">
        <v>71</v>
      </c>
      <c r="B58" s="58" t="s">
        <v>11</v>
      </c>
      <c r="C58" s="8"/>
      <c r="D58" s="8"/>
      <c r="E58" s="8"/>
    </row>
    <row r="59" spans="1:5" ht="18.75">
      <c r="A59" s="5"/>
      <c r="B59" s="59"/>
      <c r="C59" s="8"/>
      <c r="D59" s="8"/>
      <c r="E59" s="8"/>
    </row>
    <row r="60" spans="1:5" ht="39.75" customHeight="1">
      <c r="A60" s="38" t="s">
        <v>72</v>
      </c>
      <c r="B60" s="63" t="s">
        <v>158</v>
      </c>
      <c r="C60" s="63"/>
      <c r="D60" s="63"/>
      <c r="E60" s="63"/>
    </row>
    <row r="61" spans="1:5" ht="18.75">
      <c r="A61" s="2"/>
      <c r="B61" s="2" t="s">
        <v>4</v>
      </c>
      <c r="C61" s="8">
        <v>1</v>
      </c>
      <c r="D61" s="8">
        <f>SUM(E20,E35,D56)*0.05</f>
        <v>0</v>
      </c>
      <c r="E61" s="47">
        <f>C61*D61</f>
        <v>0</v>
      </c>
    </row>
    <row r="62" spans="1:5" ht="19.5" thickBot="1">
      <c r="A62" s="2"/>
      <c r="B62" s="18"/>
      <c r="C62" s="18"/>
      <c r="D62" s="18"/>
      <c r="E62" s="18"/>
    </row>
    <row r="63" spans="1:5" ht="19.5" thickBot="1">
      <c r="A63" s="2"/>
      <c r="B63" s="23" t="s">
        <v>141</v>
      </c>
      <c r="C63" s="24"/>
      <c r="D63" s="24"/>
      <c r="E63" s="46">
        <f>SUM(E61)</f>
        <v>0</v>
      </c>
    </row>
    <row r="66" spans="1:5" ht="21.75" customHeight="1">
      <c r="A66" s="19"/>
      <c r="B66" s="71" t="s">
        <v>51</v>
      </c>
      <c r="C66" s="71"/>
      <c r="D66" s="71"/>
      <c r="E66" s="71"/>
    </row>
    <row r="67" spans="1:5" ht="15.75" customHeight="1">
      <c r="A67" s="26"/>
      <c r="B67" s="27"/>
      <c r="C67" s="25"/>
      <c r="D67" s="25"/>
      <c r="E67" s="25"/>
    </row>
    <row r="68" spans="1:5" ht="20.25">
      <c r="A68" s="17" t="s">
        <v>13</v>
      </c>
      <c r="B68" s="44" t="s">
        <v>21</v>
      </c>
      <c r="C68" s="28"/>
      <c r="D68" s="65">
        <f>SUM(E20)</f>
        <v>0</v>
      </c>
      <c r="E68" s="65"/>
    </row>
    <row r="69" spans="1:5" ht="20.25">
      <c r="A69" s="17" t="s">
        <v>14</v>
      </c>
      <c r="B69" s="44" t="s">
        <v>22</v>
      </c>
      <c r="C69" s="28"/>
      <c r="D69" s="65">
        <f>SUM(E35)</f>
        <v>0</v>
      </c>
      <c r="E69" s="65"/>
    </row>
    <row r="70" spans="1:5" ht="20.25">
      <c r="A70" s="17" t="s">
        <v>61</v>
      </c>
      <c r="B70" s="44" t="s">
        <v>23</v>
      </c>
      <c r="C70" s="28"/>
      <c r="D70" s="65">
        <f>SUM(D56)</f>
        <v>0</v>
      </c>
      <c r="E70" s="65"/>
    </row>
    <row r="71" spans="1:5" ht="21" thickBot="1">
      <c r="A71" s="17" t="s">
        <v>71</v>
      </c>
      <c r="B71" s="44" t="s">
        <v>12</v>
      </c>
      <c r="C71" s="28"/>
      <c r="D71" s="70">
        <f>SUM(E63)</f>
        <v>0</v>
      </c>
      <c r="E71" s="70"/>
    </row>
    <row r="72" spans="1:5" ht="21" thickBot="1">
      <c r="A72" s="29"/>
      <c r="B72" s="30" t="s">
        <v>159</v>
      </c>
      <c r="C72" s="31"/>
      <c r="D72" s="68">
        <f>SUM(D68:E71)</f>
        <v>0</v>
      </c>
      <c r="E72" s="69"/>
    </row>
  </sheetData>
  <sheetProtection/>
  <mergeCells count="27">
    <mergeCell ref="B17:E17"/>
    <mergeCell ref="B24:E24"/>
    <mergeCell ref="B26:E26"/>
    <mergeCell ref="B28:E28"/>
    <mergeCell ref="B30:E30"/>
    <mergeCell ref="B32:E32"/>
    <mergeCell ref="B1:E1"/>
    <mergeCell ref="B2:E2"/>
    <mergeCell ref="B6:E6"/>
    <mergeCell ref="B13:E13"/>
    <mergeCell ref="B15:E15"/>
    <mergeCell ref="D56:E56"/>
    <mergeCell ref="B39:E39"/>
    <mergeCell ref="B41:E41"/>
    <mergeCell ref="B43:E43"/>
    <mergeCell ref="B47:E47"/>
    <mergeCell ref="B49:E49"/>
    <mergeCell ref="D72:E72"/>
    <mergeCell ref="B45:E45"/>
    <mergeCell ref="B51:E51"/>
    <mergeCell ref="B53:E53"/>
    <mergeCell ref="D68:E68"/>
    <mergeCell ref="D69:E69"/>
    <mergeCell ref="D70:E70"/>
    <mergeCell ref="D71:E71"/>
    <mergeCell ref="B60:E60"/>
    <mergeCell ref="B66:E66"/>
  </mergeCells>
  <printOptions/>
  <pageMargins left="0.7874015748031497" right="0" top="0.3937007874015748" bottom="0.3937007874015748" header="0" footer="0"/>
  <pageSetup horizontalDpi="600" verticalDpi="600" orientation="portrait" paperSize="9" scale="89" r:id="rId1"/>
  <headerFooter>
    <oddFooter>&amp;CPage &amp;P</oddFooter>
  </headerFooter>
  <rowBreaks count="2" manualBreakCount="2">
    <brk id="27" max="255" man="1"/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75" workbookViewId="0" topLeftCell="A1">
      <selection activeCell="D6" sqref="D6:E6"/>
    </sheetView>
  </sheetViews>
  <sheetFormatPr defaultColWidth="9.00390625" defaultRowHeight="15"/>
  <cols>
    <col min="1" max="1" width="10.140625" style="3" customWidth="1"/>
    <col min="2" max="2" width="56.421875" style="1" customWidth="1"/>
    <col min="3" max="3" width="10.140625" style="1" customWidth="1"/>
    <col min="4" max="4" width="11.57421875" style="1" customWidth="1"/>
    <col min="5" max="5" width="12.7109375" style="1" customWidth="1"/>
    <col min="6" max="8" width="9.00390625" style="1" customWidth="1"/>
    <col min="9" max="9" width="9.140625" style="1" customWidth="1"/>
    <col min="10" max="16384" width="9.00390625" style="1" customWidth="1"/>
  </cols>
  <sheetData>
    <row r="1" spans="4:5" ht="22.5" customHeight="1" thickBot="1">
      <c r="D1" s="76" t="s">
        <v>90</v>
      </c>
      <c r="E1" s="76"/>
    </row>
    <row r="2" spans="1:5" ht="22.5">
      <c r="A2" s="81" t="s">
        <v>29</v>
      </c>
      <c r="B2" s="82"/>
      <c r="C2" s="82"/>
      <c r="D2" s="82"/>
      <c r="E2" s="83"/>
    </row>
    <row r="3" spans="1:5" ht="41.25" customHeight="1">
      <c r="A3" s="10"/>
      <c r="B3" s="11"/>
      <c r="C3" s="9"/>
      <c r="D3" s="9"/>
      <c r="E3" s="12"/>
    </row>
    <row r="4" spans="1:5" ht="52.5" customHeight="1">
      <c r="A4" s="32" t="s">
        <v>15</v>
      </c>
      <c r="B4" s="84" t="s">
        <v>93</v>
      </c>
      <c r="C4" s="84"/>
      <c r="D4" s="77">
        <f>SUM(A!D126)</f>
        <v>0</v>
      </c>
      <c r="E4" s="78"/>
    </row>
    <row r="5" spans="1:5" ht="48" customHeight="1" thickBot="1">
      <c r="A5" s="32" t="s">
        <v>16</v>
      </c>
      <c r="B5" s="84" t="s">
        <v>94</v>
      </c>
      <c r="C5" s="84"/>
      <c r="D5" s="77">
        <f>SUM(B!D72)</f>
        <v>0</v>
      </c>
      <c r="E5" s="78"/>
    </row>
    <row r="6" spans="1:5" ht="20.25">
      <c r="A6" s="41"/>
      <c r="B6" s="42" t="s">
        <v>28</v>
      </c>
      <c r="C6" s="43"/>
      <c r="D6" s="74">
        <f>SUM(D4,D5)</f>
        <v>0</v>
      </c>
      <c r="E6" s="75"/>
    </row>
    <row r="7" spans="1:5" ht="20.25">
      <c r="A7" s="34"/>
      <c r="B7" s="40" t="s">
        <v>17</v>
      </c>
      <c r="C7" s="33"/>
      <c r="D7" s="77">
        <f>D6*0.22</f>
        <v>0</v>
      </c>
      <c r="E7" s="78"/>
    </row>
    <row r="8" spans="1:5" ht="21" thickBot="1">
      <c r="A8" s="13"/>
      <c r="B8" s="14" t="s">
        <v>27</v>
      </c>
      <c r="C8" s="15"/>
      <c r="D8" s="79">
        <f>SUM(D6:E7)</f>
        <v>0</v>
      </c>
      <c r="E8" s="80"/>
    </row>
  </sheetData>
  <sheetProtection/>
  <mergeCells count="9">
    <mergeCell ref="D6:E6"/>
    <mergeCell ref="D1:E1"/>
    <mergeCell ref="D7:E7"/>
    <mergeCell ref="D8:E8"/>
    <mergeCell ref="D5:E5"/>
    <mergeCell ref="A2:E2"/>
    <mergeCell ref="D4:E4"/>
    <mergeCell ref="B4:C4"/>
    <mergeCell ref="B5:C5"/>
  </mergeCells>
  <printOptions/>
  <pageMargins left="0.7874015748031497" right="0" top="0.3937007874015748" bottom="0.3937007874015748" header="0" footer="0"/>
  <pageSetup horizontalDpi="600" verticalDpi="600" orientation="portrait" paperSize="9" scale="9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Windows User</cp:lastModifiedBy>
  <cp:lastPrinted>2019-08-21T08:38:45Z</cp:lastPrinted>
  <dcterms:created xsi:type="dcterms:W3CDTF">2016-11-20T20:12:31Z</dcterms:created>
  <dcterms:modified xsi:type="dcterms:W3CDTF">2019-08-21T08:40:59Z</dcterms:modified>
  <cp:category/>
  <cp:version/>
  <cp:contentType/>
  <cp:contentStatus/>
</cp:coreProperties>
</file>